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 activeTab="1"/>
  </bookViews>
  <sheets>
    <sheet name="封面" sheetId="1" r:id="rId1"/>
    <sheet name="汇总" sheetId="2" r:id="rId2"/>
    <sheet name="分部分项工程量清单汇总" sheetId="3" r:id="rId3"/>
    <sheet name="措施项目清单" sheetId="4" r:id="rId4"/>
    <sheet name="单价分析表" sheetId="5" r:id="rId5"/>
    <sheet name="材料品牌" sheetId="6" r:id="rId6"/>
  </sheets>
  <externalReferences>
    <externalReference r:id="rId7"/>
  </externalReferences>
  <definedNames>
    <definedName name="_xlnm.Print_Titles" localSheetId="2">分部分项工程量清单汇总!$1:$5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9" i="2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F6" i="4" l="1"/>
  <c r="F7" i="4"/>
  <c r="F8" i="4"/>
  <c r="F9" i="4"/>
  <c r="F10" i="4"/>
  <c r="F11" i="4"/>
  <c r="F12" i="4"/>
  <c r="F13" i="4"/>
  <c r="F14" i="4"/>
  <c r="F15" i="4"/>
  <c r="F16" i="4"/>
  <c r="F17" i="4"/>
  <c r="H634" i="5"/>
  <c r="H633" i="5"/>
  <c r="H632" i="5"/>
  <c r="H631" i="5"/>
  <c r="H630" i="5"/>
  <c r="H629" i="5"/>
  <c r="H628" i="5"/>
  <c r="H627" i="5"/>
  <c r="H626" i="5"/>
  <c r="H625" i="5"/>
  <c r="H621" i="5"/>
  <c r="B618" i="5"/>
  <c r="D618" i="5" s="1"/>
  <c r="H605" i="5"/>
  <c r="H604" i="5"/>
  <c r="H603" i="5"/>
  <c r="H602" i="5"/>
  <c r="H601" i="5"/>
  <c r="H600" i="5"/>
  <c r="H599" i="5"/>
  <c r="H598" i="5"/>
  <c r="H597" i="5"/>
  <c r="H596" i="5"/>
  <c r="H592" i="5"/>
  <c r="B589" i="5"/>
  <c r="D589" i="5" s="1"/>
  <c r="H576" i="5"/>
  <c r="H575" i="5"/>
  <c r="H574" i="5"/>
  <c r="H573" i="5"/>
  <c r="H572" i="5"/>
  <c r="H571" i="5"/>
  <c r="H570" i="5"/>
  <c r="H569" i="5"/>
  <c r="H568" i="5"/>
  <c r="H567" i="5"/>
  <c r="H563" i="5"/>
  <c r="B560" i="5"/>
  <c r="I560" i="5" s="1"/>
  <c r="E563" i="5" s="1"/>
  <c r="H547" i="5"/>
  <c r="H546" i="5"/>
  <c r="H545" i="5"/>
  <c r="H544" i="5"/>
  <c r="H543" i="5"/>
  <c r="H542" i="5"/>
  <c r="H541" i="5"/>
  <c r="H540" i="5"/>
  <c r="H539" i="5"/>
  <c r="H538" i="5"/>
  <c r="H534" i="5"/>
  <c r="B531" i="5"/>
  <c r="I531" i="5" s="1"/>
  <c r="E534" i="5" s="1"/>
  <c r="H518" i="5"/>
  <c r="H517" i="5"/>
  <c r="H516" i="5"/>
  <c r="H515" i="5"/>
  <c r="H514" i="5"/>
  <c r="H513" i="5"/>
  <c r="H512" i="5"/>
  <c r="H511" i="5"/>
  <c r="H510" i="5"/>
  <c r="H509" i="5"/>
  <c r="H505" i="5"/>
  <c r="B502" i="5"/>
  <c r="I502" i="5" s="1"/>
  <c r="E505" i="5" s="1"/>
  <c r="H489" i="5"/>
  <c r="H488" i="5"/>
  <c r="H487" i="5"/>
  <c r="H486" i="5"/>
  <c r="H485" i="5"/>
  <c r="H484" i="5"/>
  <c r="H483" i="5"/>
  <c r="H482" i="5"/>
  <c r="H481" i="5"/>
  <c r="H480" i="5"/>
  <c r="H476" i="5"/>
  <c r="B473" i="5"/>
  <c r="I473" i="5" s="1"/>
  <c r="E476" i="5" s="1"/>
  <c r="H460" i="5"/>
  <c r="H459" i="5"/>
  <c r="H458" i="5"/>
  <c r="H457" i="5"/>
  <c r="H456" i="5"/>
  <c r="H455" i="5"/>
  <c r="H454" i="5"/>
  <c r="H453" i="5"/>
  <c r="H452" i="5"/>
  <c r="H451" i="5"/>
  <c r="H447" i="5"/>
  <c r="B444" i="5"/>
  <c r="D444" i="5" s="1"/>
  <c r="H431" i="5"/>
  <c r="H430" i="5"/>
  <c r="H429" i="5"/>
  <c r="H428" i="5"/>
  <c r="H427" i="5"/>
  <c r="H426" i="5"/>
  <c r="H422" i="5"/>
  <c r="H419" i="5"/>
  <c r="H418" i="5"/>
  <c r="B415" i="5"/>
  <c r="I415" i="5"/>
  <c r="E418" i="5" s="1"/>
  <c r="E419" i="5" s="1"/>
  <c r="H401" i="5"/>
  <c r="H400" i="5"/>
  <c r="H399" i="5"/>
  <c r="H398" i="5"/>
  <c r="H397" i="5"/>
  <c r="H396" i="5"/>
  <c r="H395" i="5"/>
  <c r="H394" i="5"/>
  <c r="H393" i="5"/>
  <c r="H392" i="5"/>
  <c r="H388" i="5"/>
  <c r="B385" i="5"/>
  <c r="D385" i="5" s="1"/>
  <c r="I385" i="5"/>
  <c r="E388" i="5" s="1"/>
  <c r="H370" i="5"/>
  <c r="H369" i="5"/>
  <c r="H368" i="5"/>
  <c r="H367" i="5"/>
  <c r="H366" i="5"/>
  <c r="H365" i="5"/>
  <c r="H364" i="5"/>
  <c r="H363" i="5"/>
  <c r="H362" i="5"/>
  <c r="H358" i="5"/>
  <c r="B355" i="5"/>
  <c r="D355" i="5" s="1"/>
  <c r="H341" i="5"/>
  <c r="H340" i="5"/>
  <c r="H339" i="5"/>
  <c r="H338" i="5"/>
  <c r="H337" i="5"/>
  <c r="H336" i="5"/>
  <c r="H335" i="5"/>
  <c r="H334" i="5"/>
  <c r="H332" i="5"/>
  <c r="H328" i="5"/>
  <c r="B325" i="5"/>
  <c r="I325" i="5" s="1"/>
  <c r="E328" i="5" s="1"/>
  <c r="H312" i="5"/>
  <c r="H311" i="5"/>
  <c r="H310" i="5"/>
  <c r="H309" i="5"/>
  <c r="H308" i="5"/>
  <c r="H307" i="5"/>
  <c r="H306" i="5"/>
  <c r="H305" i="5"/>
  <c r="H304" i="5"/>
  <c r="H303" i="5"/>
  <c r="H299" i="5"/>
  <c r="H298" i="5" s="1"/>
  <c r="H317" i="5" s="1"/>
  <c r="B296" i="5"/>
  <c r="D296" i="5" s="1"/>
  <c r="H283" i="5"/>
  <c r="H282" i="5"/>
  <c r="H281" i="5"/>
  <c r="H280" i="5"/>
  <c r="H279" i="5"/>
  <c r="H278" i="5"/>
  <c r="H277" i="5"/>
  <c r="H276" i="5"/>
  <c r="H275" i="5"/>
  <c r="H274" i="5"/>
  <c r="H273" i="5" s="1"/>
  <c r="H270" i="5"/>
  <c r="B267" i="5"/>
  <c r="D267" i="5" s="1"/>
  <c r="H254" i="5"/>
  <c r="H253" i="5"/>
  <c r="H252" i="5"/>
  <c r="H251" i="5"/>
  <c r="H250" i="5"/>
  <c r="H249" i="5"/>
  <c r="H245" i="5"/>
  <c r="H242" i="5"/>
  <c r="H241" i="5"/>
  <c r="B238" i="5"/>
  <c r="D238" i="5" s="1"/>
  <c r="H225" i="5"/>
  <c r="H224" i="5"/>
  <c r="H223" i="5"/>
  <c r="H222" i="5"/>
  <c r="H221" i="5"/>
  <c r="H220" i="5"/>
  <c r="H219" i="5"/>
  <c r="H218" i="5"/>
  <c r="H217" i="5"/>
  <c r="H216" i="5"/>
  <c r="H213" i="5"/>
  <c r="H212" i="5"/>
  <c r="H227" i="5" s="1"/>
  <c r="B209" i="5"/>
  <c r="D209" i="5"/>
  <c r="H196" i="5"/>
  <c r="H195" i="5"/>
  <c r="H194" i="5"/>
  <c r="H193" i="5"/>
  <c r="H192" i="5"/>
  <c r="H191" i="5"/>
  <c r="H190" i="5"/>
  <c r="H189" i="5"/>
  <c r="H186" i="5" s="1"/>
  <c r="H188" i="5"/>
  <c r="H187" i="5"/>
  <c r="H184" i="5"/>
  <c r="H183" i="5"/>
  <c r="B180" i="5"/>
  <c r="D180" i="5" s="1"/>
  <c r="H166" i="5"/>
  <c r="H165" i="5"/>
  <c r="H164" i="5"/>
  <c r="H163" i="5"/>
  <c r="H162" i="5"/>
  <c r="H161" i="5"/>
  <c r="H160" i="5"/>
  <c r="H159" i="5"/>
  <c r="H158" i="5"/>
  <c r="H157" i="5"/>
  <c r="H156" i="5" s="1"/>
  <c r="H153" i="5"/>
  <c r="B150" i="5"/>
  <c r="D150" i="5" s="1"/>
  <c r="H136" i="5"/>
  <c r="H135" i="5"/>
  <c r="H134" i="5"/>
  <c r="H133" i="5"/>
  <c r="H132" i="5"/>
  <c r="H131" i="5"/>
  <c r="H130" i="5"/>
  <c r="H129" i="5"/>
  <c r="H128" i="5"/>
  <c r="H126" i="5" s="1"/>
  <c r="H127" i="5"/>
  <c r="H123" i="5"/>
  <c r="H137" i="5" s="1"/>
  <c r="B120" i="5"/>
  <c r="D120" i="5" s="1"/>
  <c r="H107" i="5"/>
  <c r="H106" i="5"/>
  <c r="H105" i="5"/>
  <c r="H104" i="5"/>
  <c r="H103" i="5"/>
  <c r="H102" i="5"/>
  <c r="H101" i="5"/>
  <c r="H100" i="5"/>
  <c r="H99" i="5"/>
  <c r="H98" i="5"/>
  <c r="H97" i="5" s="1"/>
  <c r="H94" i="5"/>
  <c r="B91" i="5"/>
  <c r="D91" i="5" s="1"/>
  <c r="I91" i="5"/>
  <c r="E94" i="5" s="1"/>
  <c r="H78" i="5"/>
  <c r="H77" i="5"/>
  <c r="H76" i="5"/>
  <c r="H75" i="5"/>
  <c r="H74" i="5"/>
  <c r="H73" i="5"/>
  <c r="H248" i="5"/>
  <c r="H424" i="5"/>
  <c r="H246" i="5"/>
  <c r="H244" i="5" s="1"/>
  <c r="H69" i="5"/>
  <c r="H66" i="5"/>
  <c r="H65" i="5"/>
  <c r="B62" i="5"/>
  <c r="I62" i="5" s="1"/>
  <c r="E65" i="5" s="1"/>
  <c r="E66" i="5" s="1"/>
  <c r="H48" i="5"/>
  <c r="H47" i="5"/>
  <c r="H46" i="5"/>
  <c r="H45" i="5"/>
  <c r="H44" i="5"/>
  <c r="H43" i="5"/>
  <c r="H42" i="5"/>
  <c r="H41" i="5"/>
  <c r="H40" i="5"/>
  <c r="H39" i="5"/>
  <c r="H35" i="5"/>
  <c r="H49" i="5" s="1"/>
  <c r="B32" i="5"/>
  <c r="I32" i="5" s="1"/>
  <c r="E35" i="5" s="1"/>
  <c r="D32" i="5"/>
  <c r="H19" i="5"/>
  <c r="H18" i="5"/>
  <c r="H17" i="5"/>
  <c r="H16" i="5"/>
  <c r="H15" i="5"/>
  <c r="H14" i="5"/>
  <c r="H13" i="5"/>
  <c r="H12" i="5"/>
  <c r="H11" i="5"/>
  <c r="H10" i="5"/>
  <c r="H6" i="5"/>
  <c r="B3" i="5"/>
  <c r="I3" i="5" s="1"/>
  <c r="E6" i="5" s="1"/>
  <c r="A2" i="5"/>
  <c r="A31" i="5"/>
  <c r="A61" i="5" s="1"/>
  <c r="A90" i="5" s="1"/>
  <c r="A119" i="5" s="1"/>
  <c r="A149" i="5" s="1"/>
  <c r="A179" i="5" s="1"/>
  <c r="A208" i="5" s="1"/>
  <c r="A237" i="5" s="1"/>
  <c r="A266" i="5" s="1"/>
  <c r="A295" i="5" s="1"/>
  <c r="A324" i="5" s="1"/>
  <c r="A354" i="5" s="1"/>
  <c r="A384" i="5" s="1"/>
  <c r="A414" i="5" s="1"/>
  <c r="A443" i="5" s="1"/>
  <c r="A472" i="5" s="1"/>
  <c r="A501" i="5" s="1"/>
  <c r="A530" i="5" s="1"/>
  <c r="A559" i="5" s="1"/>
  <c r="A588" i="5" s="1"/>
  <c r="A617" i="5" s="1"/>
  <c r="A3" i="4"/>
  <c r="A2" i="3"/>
  <c r="H624" i="5"/>
  <c r="H635" i="5" s="1"/>
  <c r="H620" i="5" s="1"/>
  <c r="H639" i="5" s="1"/>
  <c r="H566" i="5"/>
  <c r="H577" i="5" s="1"/>
  <c r="H562" i="5" s="1"/>
  <c r="H581" i="5" s="1"/>
  <c r="H450" i="5"/>
  <c r="H462" i="5"/>
  <c r="H446" i="5" s="1"/>
  <c r="H465" i="5" s="1"/>
  <c r="H361" i="5"/>
  <c r="H302" i="5"/>
  <c r="H314" i="5" s="1"/>
  <c r="H70" i="5"/>
  <c r="H72" i="5"/>
  <c r="H537" i="5"/>
  <c r="H549" i="5" s="1"/>
  <c r="H71" i="5"/>
  <c r="H333" i="5"/>
  <c r="H331" i="5" s="1"/>
  <c r="H391" i="5"/>
  <c r="H402" i="5" s="1"/>
  <c r="H508" i="5"/>
  <c r="H520" i="5" s="1"/>
  <c r="H595" i="5"/>
  <c r="H606" i="5" s="1"/>
  <c r="H215" i="5"/>
  <c r="H211" i="5" s="1"/>
  <c r="H230" i="5" s="1"/>
  <c r="H423" i="5"/>
  <c r="D560" i="5"/>
  <c r="I618" i="5"/>
  <c r="E621" i="5" s="1"/>
  <c r="D62" i="5"/>
  <c r="D415" i="5"/>
  <c r="H636" i="5"/>
  <c r="I267" i="5"/>
  <c r="E270" i="5" s="1"/>
  <c r="I589" i="5"/>
  <c r="E592" i="5" s="1"/>
  <c r="H372" i="5"/>
  <c r="H403" i="5"/>
  <c r="H425" i="5"/>
  <c r="H461" i="5"/>
  <c r="H9" i="5"/>
  <c r="H5" i="5" s="1"/>
  <c r="H24" i="5" s="1"/>
  <c r="H20" i="5"/>
  <c r="H38" i="5"/>
  <c r="I296" i="5"/>
  <c r="E299" i="5" s="1"/>
  <c r="H479" i="5"/>
  <c r="H490" i="5" s="1"/>
  <c r="H475" i="5" s="1"/>
  <c r="H494" i="5" s="1"/>
  <c r="H247" i="5"/>
  <c r="I209" i="5"/>
  <c r="E212" i="5" s="1"/>
  <c r="E213" i="5" s="1"/>
  <c r="H313" i="5"/>
  <c r="H371" i="5"/>
  <c r="H357" i="5" s="1"/>
  <c r="H375" i="5" s="1"/>
  <c r="H578" i="5"/>
  <c r="H421" i="5"/>
  <c r="H226" i="5"/>
  <c r="H68" i="5"/>
  <c r="H50" i="5"/>
  <c r="H21" i="5"/>
  <c r="H491" i="5"/>
  <c r="I150" i="5" l="1"/>
  <c r="E153" i="5" s="1"/>
  <c r="I444" i="5"/>
  <c r="E447" i="5" s="1"/>
  <c r="D502" i="5"/>
  <c r="I238" i="5"/>
  <c r="E241" i="5" s="1"/>
  <c r="E242" i="5" s="1"/>
  <c r="I355" i="5"/>
  <c r="E358" i="5" s="1"/>
  <c r="I180" i="5"/>
  <c r="E183" i="5" s="1"/>
  <c r="E184" i="5" s="1"/>
  <c r="D325" i="5"/>
  <c r="D473" i="5"/>
  <c r="D531" i="5"/>
  <c r="I120" i="5"/>
  <c r="E123" i="5" s="1"/>
  <c r="H343" i="5"/>
  <c r="H342" i="5"/>
  <c r="H327" i="5" s="1"/>
  <c r="H346" i="5" s="1"/>
  <c r="H255" i="5"/>
  <c r="H240" i="5" s="1"/>
  <c r="H259" i="5" s="1"/>
  <c r="H256" i="5"/>
  <c r="H168" i="5"/>
  <c r="H167" i="5"/>
  <c r="H152" i="5" s="1"/>
  <c r="H171" i="5" s="1"/>
  <c r="H198" i="5"/>
  <c r="H197" i="5"/>
  <c r="H182" i="5" s="1"/>
  <c r="H201" i="5" s="1"/>
  <c r="H285" i="5"/>
  <c r="H284" i="5"/>
  <c r="H269" i="5" s="1"/>
  <c r="H288" i="5" s="1"/>
  <c r="H138" i="5"/>
  <c r="H122" i="5"/>
  <c r="H141" i="5" s="1"/>
  <c r="H108" i="5"/>
  <c r="H93" i="5" s="1"/>
  <c r="H112" i="5" s="1"/>
  <c r="H79" i="5"/>
  <c r="H64" i="5" s="1"/>
  <c r="H83" i="5" s="1"/>
  <c r="H432" i="5"/>
  <c r="H417" i="5" s="1"/>
  <c r="H436" i="5" s="1"/>
  <c r="H387" i="5"/>
  <c r="H406" i="5" s="1"/>
  <c r="H34" i="5"/>
  <c r="H53" i="5" s="1"/>
  <c r="H607" i="5"/>
  <c r="H591" i="5" s="1"/>
  <c r="H610" i="5" s="1"/>
  <c r="H109" i="5"/>
  <c r="H433" i="5"/>
  <c r="D3" i="5"/>
  <c r="H519" i="5"/>
  <c r="H504" i="5" s="1"/>
  <c r="H523" i="5" s="1"/>
  <c r="H548" i="5"/>
  <c r="H533" i="5" s="1"/>
  <c r="H552" i="5" s="1"/>
  <c r="H80" i="5"/>
  <c r="K6" i="3"/>
  <c r="F5" i="4" s="1"/>
  <c r="F25" i="4" s="1"/>
  <c r="D8" i="2" l="1"/>
  <c r="D9" i="2" s="1"/>
</calcChain>
</file>

<file path=xl/sharedStrings.xml><?xml version="1.0" encoding="utf-8"?>
<sst xmlns="http://schemas.openxmlformats.org/spreadsheetml/2006/main" count="1285" uniqueCount="253">
  <si>
    <t>科达展厅扩建项目之8号楼屋顶加建土建、钢结构、幕墙工程</t>
    <phoneticPr fontId="4" type="noConversion"/>
  </si>
  <si>
    <t>报价文件</t>
  </si>
  <si>
    <t>投 标 人：</t>
  </si>
  <si>
    <t>(单位盖章)</t>
  </si>
  <si>
    <t>法定代表人或
其授权委托人：</t>
  </si>
  <si>
    <t>(签字或盖章)</t>
  </si>
  <si>
    <t>报价（小写）：</t>
  </si>
  <si>
    <t>报价（大写）：</t>
  </si>
  <si>
    <t>编 制 时 间：</t>
  </si>
  <si>
    <t>科达展厅扩建项目之8号楼屋顶加建土建、钢结构、幕墙工程汇总表</t>
    <phoneticPr fontId="4" type="noConversion"/>
  </si>
  <si>
    <t>序号</t>
  </si>
  <si>
    <t>项 目 名 称</t>
  </si>
  <si>
    <t>金 额 (元)</t>
  </si>
  <si>
    <t>分部分项工程合计</t>
  </si>
  <si>
    <t>施工措施费合计</t>
  </si>
  <si>
    <t>增值税（9%）</t>
  </si>
  <si>
    <t>大写：</t>
  </si>
  <si>
    <r>
      <t>工程名称:科达展厅扩建项目之8</t>
    </r>
    <r>
      <rPr>
        <sz val="12"/>
        <color theme="1"/>
        <rFont val="等线"/>
        <family val="2"/>
        <scheme val="minor"/>
      </rPr>
      <t>号楼屋顶加建土建、钢结构、幕墙工程</t>
    </r>
    <phoneticPr fontId="4" type="noConversion"/>
  </si>
  <si>
    <t xml:space="preserve">分部分项工程量清单计价表 </t>
  </si>
  <si>
    <t>项目编码</t>
  </si>
  <si>
    <t>项目名称</t>
  </si>
  <si>
    <t>项目特征</t>
  </si>
  <si>
    <t>计量单位</t>
  </si>
  <si>
    <t>工程量</t>
  </si>
  <si>
    <t>单价（元）</t>
  </si>
  <si>
    <t>金额（元）</t>
  </si>
  <si>
    <t>备注</t>
  </si>
  <si>
    <t>合计</t>
  </si>
  <si>
    <t>一、</t>
  </si>
  <si>
    <t>幕墙工程量清单</t>
  </si>
  <si>
    <t>1</t>
  </si>
  <si>
    <t>8-001</t>
  </si>
  <si>
    <t>3mm穿孔图案铝板幕墙</t>
  </si>
  <si>
    <t>【所在部位】 外立面女儿墙位置。
【项目特征】
1、骨架：L50*4角钢（热镀锌）；
2、面层：3mm厚穿孔铝板；</t>
  </si>
  <si>
    <t>m2</t>
  </si>
  <si>
    <t>按可视面展开面积计算</t>
  </si>
  <si>
    <t>2</t>
  </si>
  <si>
    <t>8-002</t>
  </si>
  <si>
    <t>m</t>
  </si>
  <si>
    <t>按施工图以米计算</t>
  </si>
  <si>
    <t>3</t>
  </si>
  <si>
    <t>8-003</t>
  </si>
  <si>
    <t>【所在部位】 穿孔铝板立柱底位置。
【项目特征】
1、尺寸：220mm*180mm*12mm镀锌钢板+4根φ12钢筋；
2、材料：热镀锌钢材，HPB300钢筋；</t>
  </si>
  <si>
    <t>套</t>
  </si>
  <si>
    <t>4</t>
  </si>
  <si>
    <t>8-004</t>
  </si>
  <si>
    <t>悬挑钢构主骨架</t>
  </si>
  <si>
    <t>【所在部位】 穿孔铝板幕墙主骨架。
【项目特征】
1、骨架：口100x50x5mm镀锌钢通立柱及横梁、6mm厚连接板；
2、钢材表面：热镀锌；</t>
  </si>
  <si>
    <t>T</t>
  </si>
  <si>
    <t>5</t>
  </si>
  <si>
    <t>8-005</t>
  </si>
  <si>
    <t>2.5mm铝板幕墙收口</t>
  </si>
  <si>
    <t>【所在部位】 穿孔铝板幕墙位置压顶。
【项目特征】
1、骨架：L50*4角钢（热镀锌）；
2、面层：2.5mm氟碳喷涂铝板</t>
  </si>
  <si>
    <t>6</t>
  </si>
  <si>
    <t>8-006</t>
  </si>
  <si>
    <t>7</t>
  </si>
  <si>
    <t>8-007</t>
  </si>
  <si>
    <t>【所在部位】 首层反梁位置。
【项目特征】
1、尺寸：300mm*300mm*16mm镀锌钢板+9根φ16钢筋；
2、材料：钢材；HRB400钢筋</t>
  </si>
  <si>
    <t>8</t>
  </si>
  <si>
    <t>8-008</t>
  </si>
  <si>
    <t>【所在部位】 首层反梁位置。
【项目特征】
1、尺寸：250mm*200mm*12mm镀锌钢板+4根φ12钢筋；
2、材料：热镀锌钢材；HPB300钢筋；</t>
  </si>
  <si>
    <t>9</t>
  </si>
  <si>
    <t>8-009</t>
  </si>
  <si>
    <t>预埋件（MJ-03/M3-M3) 制作、安装</t>
  </si>
  <si>
    <t>【所在部位】 首层反梁位置。
【项目特征】
1、尺寸：220mm*180mm*12mm镀锌钢板+4根φ12钢筋；
2、材料：热镀锌钢材，HPB300钢筋；</t>
  </si>
  <si>
    <t>10</t>
  </si>
  <si>
    <t>8-010</t>
  </si>
  <si>
    <t>钢柱</t>
  </si>
  <si>
    <t>【所在部位】 加建层主龙骨立柱。
【项目特征】
1、骨架：口180x6mm钢方通、口180x80x5mm锌钢通、口100x50x5mm钢通；
2、钢材表面：氟碳喷涂；</t>
  </si>
  <si>
    <t>11</t>
  </si>
  <si>
    <t>8-011</t>
  </si>
  <si>
    <t>钢梁</t>
  </si>
  <si>
    <t>12</t>
  </si>
  <si>
    <t>8-012</t>
  </si>
  <si>
    <t>1mm厚屋面压型钢板</t>
  </si>
  <si>
    <t>【所在部位】 屋面层。
【项目特征】
1、面板：压型钢板；
2、表面：防锈处理；</t>
  </si>
  <si>
    <t>按屋面楼板水平投影面积计算</t>
  </si>
  <si>
    <t>13</t>
  </si>
  <si>
    <t>8-013</t>
  </si>
  <si>
    <t>按水平投影面积计算</t>
  </si>
  <si>
    <t>14</t>
  </si>
  <si>
    <t>8-014</t>
  </si>
  <si>
    <t>15</t>
  </si>
  <si>
    <t>8-015</t>
  </si>
  <si>
    <t>预埋件（MJ-03/M5-M5) 制作、安装</t>
  </si>
  <si>
    <t>16</t>
  </si>
  <si>
    <t>8-016</t>
  </si>
  <si>
    <t>玻璃幕墙</t>
  </si>
  <si>
    <t>按可视面框外围面积计算</t>
  </si>
  <si>
    <t>17</t>
  </si>
  <si>
    <t>8-017</t>
  </si>
  <si>
    <t>2.5mm厚铝板幕墙</t>
  </si>
  <si>
    <t>【所在部位】 首层F-F，G-G立面。
【项目特征】
1、面板：2.5mm氟碳喷涂铝板；
2、骨架：镀锌钢方通口50x5（次龙骨） ；</t>
  </si>
  <si>
    <t>18</t>
  </si>
  <si>
    <t>8-018</t>
  </si>
  <si>
    <t>铝板雨棚</t>
  </si>
  <si>
    <t>【所在部位】  首层H-H，E-E立面。
【项目特征】
1、面板：2.5mm氟碳喷涂铝板；
2、骨架：镀锌钢方通口50x5 ；</t>
  </si>
  <si>
    <t>19</t>
  </si>
  <si>
    <t>8-019</t>
  </si>
  <si>
    <t>屋顶女儿墙铝板收口</t>
  </si>
  <si>
    <t>【所在部位】 屋顶女儿墙位置。
【项目特征】
1、面板：2.5mm氟碳喷涂铝板；
2、骨架：镀锌钢方通口50x5（次龙骨） ；</t>
  </si>
  <si>
    <t>20</t>
  </si>
  <si>
    <t>8-020</t>
  </si>
  <si>
    <t>首层混凝土反梁铝板</t>
  </si>
  <si>
    <t>【所在部位】 玻璃幕墙下部底座位置。
【项目特征】
1、面板：2.5mm氟碳喷涂铝板；
2、骨架：镀锌钢方通口50x5（次龙骨） ；</t>
  </si>
  <si>
    <t>21</t>
  </si>
  <si>
    <t>8-021</t>
  </si>
  <si>
    <t>屋面系统成品提升推拉门</t>
  </si>
  <si>
    <t>【所在部位】 首层入口。
【项目特征】
1、面板：8Low-E+12A+8双钢化中空玻璃
2、骨架：系统成品推拉门</t>
  </si>
  <si>
    <t>德国WICONA（威克纳）系统</t>
  </si>
  <si>
    <t>8-022</t>
  </si>
  <si>
    <t>6层系统推拉窗</t>
  </si>
  <si>
    <t>22</t>
  </si>
  <si>
    <t>8-023</t>
  </si>
  <si>
    <t>钢材氟碳喷涂处理</t>
  </si>
  <si>
    <t>【所在部位】 钢柱、钢梁。
【项目特征】
1、表面处理：表面氟碳喷涂</t>
  </si>
  <si>
    <t>按表面喷涂面积计算</t>
  </si>
  <si>
    <t>23</t>
  </si>
  <si>
    <t>8-024</t>
  </si>
  <si>
    <t>设计费</t>
  </si>
  <si>
    <t xml:space="preserve">
【项目特征】
1、方案、效果图，深化设计，施工图设计等</t>
  </si>
  <si>
    <t>项</t>
  </si>
  <si>
    <t>24</t>
  </si>
  <si>
    <t>8-025</t>
  </si>
  <si>
    <t>地梁、及女儿墙位置</t>
  </si>
  <si>
    <t>25</t>
  </si>
  <si>
    <t>8-026</t>
  </si>
  <si>
    <t>2遍聚氨酯改性沥青+2mm防水卷材1层</t>
  </si>
  <si>
    <t>26</t>
  </si>
  <si>
    <t>8-027</t>
  </si>
  <si>
    <t>防水保护层</t>
  </si>
  <si>
    <t>5cm厚细石混凝土+铁丝网</t>
  </si>
  <si>
    <t>27</t>
  </si>
  <si>
    <t>8-028</t>
  </si>
  <si>
    <t>屋面排水系统</t>
  </si>
  <si>
    <t>加建屋面排水系统</t>
  </si>
  <si>
    <t xml:space="preserve">措施项目清单与计价表 </t>
  </si>
  <si>
    <t>单位</t>
  </si>
  <si>
    <t>数量</t>
  </si>
  <si>
    <t>综合单价
（元）</t>
  </si>
  <si>
    <t>合价
（元）</t>
  </si>
  <si>
    <t>安全文明施工费（含环境保护、文明施工、安全施工、临时设施）</t>
  </si>
  <si>
    <t>赶工施工费</t>
  </si>
  <si>
    <t>吊车费</t>
  </si>
  <si>
    <t>完工垃圾清运费用</t>
  </si>
  <si>
    <t>完工清洁费</t>
  </si>
  <si>
    <t>成品保护费</t>
  </si>
  <si>
    <t>满堂红</t>
  </si>
  <si>
    <t>外墙脚手架、移动脚手架</t>
  </si>
  <si>
    <t>水电费</t>
  </si>
  <si>
    <t>幕墙四性（气密、水密、抗风压、平面内变形）试验费</t>
  </si>
  <si>
    <t>提供样板墙制作（综合考虑少量面板跟换及人工制作安装</t>
  </si>
  <si>
    <t>高空升降车、高空吊车费</t>
  </si>
  <si>
    <t>吊篮</t>
  </si>
  <si>
    <t>元</t>
  </si>
  <si>
    <t>综合单价分析表</t>
  </si>
  <si>
    <t>项目编码：</t>
  </si>
  <si>
    <t>项目名称：</t>
  </si>
  <si>
    <t>计量单位：</t>
  </si>
  <si>
    <t>单价组成</t>
  </si>
  <si>
    <t>消耗量</t>
  </si>
  <si>
    <t>单价(元)</t>
  </si>
  <si>
    <t>金额(元)</t>
  </si>
  <si>
    <t>一</t>
  </si>
  <si>
    <t>成本费用</t>
  </si>
  <si>
    <t>人工费</t>
  </si>
  <si>
    <t>材料费</t>
  </si>
  <si>
    <t>3.0mm厚氟碳喷涂穿孔（图案）铝板</t>
  </si>
  <si>
    <t>热镀锌角钢</t>
  </si>
  <si>
    <t>kg</t>
  </si>
  <si>
    <t>焊条</t>
  </si>
  <si>
    <t>硅酮耐侯密封胶</t>
  </si>
  <si>
    <t>支</t>
  </si>
  <si>
    <t>附件(含螺栓，螺丝、垫块、双面贴、泡沫棒等材料)</t>
  </si>
  <si>
    <t>机械费(机具、运输)</t>
  </si>
  <si>
    <t>管理费</t>
  </si>
  <si>
    <t>利润</t>
  </si>
  <si>
    <t>二</t>
  </si>
  <si>
    <t>规费</t>
  </si>
  <si>
    <t>三</t>
  </si>
  <si>
    <t>税金</t>
  </si>
  <si>
    <t>四</t>
  </si>
  <si>
    <t>综合单价</t>
  </si>
  <si>
    <t>一+二+三</t>
  </si>
  <si>
    <t>备注：</t>
  </si>
  <si>
    <t>混凝土</t>
  </si>
  <si>
    <t>m3</t>
  </si>
  <si>
    <t>钢筋</t>
  </si>
  <si>
    <t>植筋胶</t>
  </si>
  <si>
    <t>加工制作费</t>
  </si>
  <si>
    <t>预埋件</t>
  </si>
  <si>
    <t>钢材表面除锈</t>
  </si>
  <si>
    <t>钢材表面防锈涂料</t>
  </si>
  <si>
    <t>热镀锌钢通</t>
  </si>
  <si>
    <t>2.5mm厚氟碳喷涂铝板</t>
  </si>
  <si>
    <t>抛丸除锈富锌底漆钢通</t>
  </si>
  <si>
    <t>钢连接件</t>
  </si>
  <si>
    <t>1.0mm压型钢板</t>
  </si>
  <si>
    <t>栓钉</t>
  </si>
  <si>
    <t>个</t>
  </si>
  <si>
    <t>铝型材（粉末喷涂）</t>
  </si>
  <si>
    <t>8Low-E+12A+8双超白钢化中空玻</t>
  </si>
  <si>
    <t>三元乙丙胶条</t>
  </si>
  <si>
    <t>8Low-E+12A+8双钢化中空玻</t>
  </si>
  <si>
    <t>隔热断桥铝型材（粉末喷涂）</t>
  </si>
  <si>
    <t>双扇平移推拉门五金件</t>
  </si>
  <si>
    <t>钢材氟碳喷涂</t>
  </si>
  <si>
    <t>材料名称</t>
  </si>
  <si>
    <t>规格、型号等特殊要求</t>
  </si>
  <si>
    <t>品牌/厂家</t>
  </si>
  <si>
    <t>一、玻璃</t>
  </si>
  <si>
    <t>8Low-E+12A+8双钢化超白中空玻璃</t>
  </si>
  <si>
    <t>南玻</t>
  </si>
  <si>
    <t>二、铝板</t>
  </si>
  <si>
    <t>3.0mm厚氟碳喷涂穿孔铝板</t>
  </si>
  <si>
    <t>昕泰</t>
  </si>
  <si>
    <t>三、铝型材</t>
  </si>
  <si>
    <t>广亚</t>
  </si>
  <si>
    <t>四、钢材</t>
  </si>
  <si>
    <t>钢材</t>
  </si>
  <si>
    <t>国产优质</t>
  </si>
  <si>
    <t>阿克苏</t>
  </si>
  <si>
    <t>五、系统门窗及配件</t>
  </si>
  <si>
    <t>德国威克纳</t>
  </si>
  <si>
    <t>六、胶类</t>
  </si>
  <si>
    <t>590ml/支</t>
  </si>
  <si>
    <t>之江</t>
  </si>
  <si>
    <t>结构胶</t>
  </si>
  <si>
    <t>主要材料</t>
    <phoneticPr fontId="2" type="noConversion"/>
  </si>
  <si>
    <t>工程总造价（1+2+3）</t>
    <phoneticPr fontId="2" type="noConversion"/>
  </si>
  <si>
    <t>【所在部位】 首层入口。
【项目特征】
1、面板：8Low-E+12A+8双钢化中空玻璃
3、骨架：系统成品推拉门</t>
    <phoneticPr fontId="2" type="noConversion"/>
  </si>
  <si>
    <t>8Low-E+12A+8双钢化中空玻璃，夹具、铝合金框等综合考虑</t>
    <phoneticPr fontId="2" type="noConversion"/>
  </si>
  <si>
    <t>【所在部位】 穿孔铝板骨架下方。
【项目特征】
1、尺寸：宽250mm*高200mm；
2、材料：钢筋混凝土；</t>
    <phoneticPr fontId="2" type="noConversion"/>
  </si>
  <si>
    <t>钢筋混凝土底座</t>
    <phoneticPr fontId="2" type="noConversion"/>
  </si>
  <si>
    <t>预埋件（MJ-03/M4-M4) 制作、安装</t>
    <phoneticPr fontId="2" type="noConversion"/>
  </si>
  <si>
    <t>新增钢筋混凝土反梁</t>
    <phoneticPr fontId="2" type="noConversion"/>
  </si>
  <si>
    <t>【所在部位】 加建层首层。
【项目特征】
1、尺寸：宽300mm*高400mm；
2、材料：钢筋混凝土；</t>
    <phoneticPr fontId="2" type="noConversion"/>
  </si>
  <si>
    <t>屋面钢筋混凝土女儿墙</t>
    <phoneticPr fontId="2" type="noConversion"/>
  </si>
  <si>
    <t>【所在部位】 屋面层反梁。
【项目特征】
1、尺寸：宽200mm*高300mm；
2、材料：钢筋混凝土；</t>
    <phoneticPr fontId="2" type="noConversion"/>
  </si>
  <si>
    <t>屋面钢筋混凝土楼板</t>
    <phoneticPr fontId="2" type="noConversion"/>
  </si>
  <si>
    <t>【所在部位】 屋面层楼板。
【项目特征】
1、尺寸：120mm厚楼板；
2、材料：C25混凝土、φ10钢筋、φ16大头栓钉；</t>
    <phoneticPr fontId="2" type="noConversion"/>
  </si>
  <si>
    <t>反梁及女儿墙模板系统</t>
    <phoneticPr fontId="2" type="noConversion"/>
  </si>
  <si>
    <t>屋面防水</t>
    <phoneticPr fontId="2" type="noConversion"/>
  </si>
  <si>
    <t>【所在部位】 加建层主龙骨横梁、玻璃幕墙位置。
【项目特征】
1、骨架：H型钢HN400x150x8x13、H型钢HN250x125x6x9；H型钢HN150x75x5x7、钢通口200x100x6mm、钢通口120x60x5mm、钢通口100x50x5mm、节点板；
2、钢材表面：除锈、氟碳漆喷涂；</t>
    <phoneticPr fontId="2" type="noConversion"/>
  </si>
  <si>
    <t>预埋件（MJ-01/M1-M1) 制作、安装</t>
    <phoneticPr fontId="2" type="noConversion"/>
  </si>
  <si>
    <t>预埋件（MJ-02/M2-M2) 制作、安装</t>
    <phoneticPr fontId="2" type="noConversion"/>
  </si>
  <si>
    <t>【所在部位】 屋面层反梁。
【项目特征】
1、尺寸：220mm*180mm*12mm镀锌钢板+4根φ12钢筋；
2、材料：热镀锌钢材，HPB300钢筋；</t>
    <phoneticPr fontId="2" type="noConversion"/>
  </si>
  <si>
    <t>建设单位</t>
    <phoneticPr fontId="2" type="noConversion"/>
  </si>
  <si>
    <t>工程量</t>
    <phoneticPr fontId="2" type="noConversion"/>
  </si>
  <si>
    <t>单价（元）</t>
    <phoneticPr fontId="2" type="noConversion"/>
  </si>
  <si>
    <t>投标单位</t>
    <phoneticPr fontId="2" type="noConversion"/>
  </si>
  <si>
    <t xml:space="preserve">  2、未列项目视为已包含在其它项目中，工程费用不再增加；如果有较大的漏项，可以在报价单的空白项目上单独列出，再汇总报价。</t>
    <phoneticPr fontId="2" type="noConversion"/>
  </si>
  <si>
    <t>说明：1、以上工程量清单项目及“建设单位”的工程量不得擅自修改，投标方需根据建设单位清单进行报价。如对建设单位提供的清单有异议，投标单位可在“投标单位”提供工程量和相应的清单报价。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</si>
</sst>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76" formatCode="#,##0.00_ &quot;元&quot;"/>
    <numFmt numFmtId="177" formatCode="_ [$€-2]* #,##0.00_ ;_ [$€-2]* \-#,##0.00_ ;_ [$€-2]* &quot;-&quot;??_ "/>
    <numFmt numFmtId="178" formatCode="_-[$€-2]\ * #,##0.00_-;\-[$€-2]\ * #,##0.00_-;_-[$€-2]\ * &quot;-&quot;??_-"/>
    <numFmt numFmtId="179" formatCode="#,##0.00_ "/>
    <numFmt numFmtId="180" formatCode="0.00_ "/>
    <numFmt numFmtId="181" formatCode="0.000_ "/>
  </numFmts>
  <fonts count="23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3"/>
      <name val="宋体"/>
      <family val="3"/>
      <charset val="134"/>
    </font>
    <font>
      <sz val="16"/>
      <name val="宋体"/>
      <family val="3"/>
      <charset val="134"/>
    </font>
    <font>
      <sz val="12"/>
      <color theme="1"/>
      <name val="等线"/>
      <family val="2"/>
      <scheme val="minor"/>
    </font>
    <font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43" fontId="0" fillId="0" borderId="0" xfId="1" applyFont="1">
      <alignment vertical="center"/>
    </xf>
    <xf numFmtId="17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9" fontId="0" fillId="0" borderId="0" xfId="0" applyNumberFormat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80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43" fontId="11" fillId="0" borderId="0" xfId="1" applyFont="1" applyFill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43" fontId="12" fillId="0" borderId="2" xfId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43" fontId="16" fillId="0" borderId="2" xfId="1" applyFont="1" applyFill="1" applyBorder="1" applyAlignment="1">
      <alignment horizontal="center" vertical="center"/>
    </xf>
    <xf numFmtId="180" fontId="17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177" fontId="12" fillId="0" borderId="2" xfId="4" applyFont="1" applyFill="1" applyBorder="1" applyAlignment="1">
      <alignment horizontal="center" vertical="center"/>
    </xf>
    <xf numFmtId="180" fontId="12" fillId="0" borderId="2" xfId="4" applyNumberFormat="1" applyFont="1" applyFill="1" applyBorder="1" applyAlignment="1">
      <alignment horizontal="center" vertical="center"/>
    </xf>
    <xf numFmtId="43" fontId="18" fillId="0" borderId="2" xfId="1" applyFont="1" applyFill="1" applyBorder="1" applyAlignment="1">
      <alignment horizontal="center" vertical="center"/>
    </xf>
    <xf numFmtId="10" fontId="13" fillId="0" borderId="2" xfId="2" applyNumberFormat="1" applyFont="1" applyFill="1" applyBorder="1" applyAlignment="1">
      <alignment horizontal="center" vertical="center"/>
    </xf>
    <xf numFmtId="180" fontId="12" fillId="0" borderId="2" xfId="2" applyNumberFormat="1" applyFont="1" applyFill="1" applyBorder="1" applyAlignment="1">
      <alignment horizontal="center" vertical="center"/>
    </xf>
    <xf numFmtId="43" fontId="19" fillId="0" borderId="2" xfId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80" fontId="20" fillId="0" borderId="2" xfId="0" applyNumberFormat="1" applyFont="1" applyFill="1" applyBorder="1" applyAlignment="1">
      <alignment horizontal="center" vertical="center"/>
    </xf>
    <xf numFmtId="180" fontId="11" fillId="0" borderId="0" xfId="0" applyNumberFormat="1" applyFont="1" applyFill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2" xfId="0" applyNumberFormat="1" applyFill="1" applyBorder="1" applyAlignment="1">
      <alignment vertical="center" wrapText="1"/>
    </xf>
    <xf numFmtId="0" fontId="21" fillId="0" borderId="2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4" fillId="0" borderId="2" xfId="0" applyNumberFormat="1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left" vertical="center" wrapText="1"/>
    </xf>
    <xf numFmtId="180" fontId="11" fillId="0" borderId="0" xfId="0" applyNumberFormat="1" applyFont="1" applyFill="1" applyAlignment="1">
      <alignment vertical="center"/>
    </xf>
    <xf numFmtId="181" fontId="1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22" fillId="0" borderId="6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7" fontId="12" fillId="0" borderId="2" xfId="4" applyFont="1" applyFill="1" applyBorder="1" applyAlignment="1">
      <alignment horizontal="left" vertical="center"/>
    </xf>
    <xf numFmtId="177" fontId="13" fillId="0" borderId="2" xfId="4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</cellXfs>
  <cellStyles count="5">
    <cellStyle name="百分比" xfId="2" builtinId="5"/>
    <cellStyle name="常规" xfId="0" builtinId="0"/>
    <cellStyle name="常规 10" xfId="4"/>
    <cellStyle name="常规 2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j1406\&#22522;&#24314;&#32452;&#20849;&#20139;&#25991;&#20214;\&#22522;&#24314;&#24037;&#31243;&#25991;&#20214;\&#22522;&#24314;&#22823;&#24037;&#31243;&#65288;&#21547;1&#19975;&#20803;&#20197;&#19978;&#65289;&#36164;&#26009;\&#31185;&#36798;&#23637;&#21381;&#25193;&#24314;&#39033;&#30446;\&#25307;&#25237;&#26631;&#36164;&#26009;\&#25307;&#26631;&#25991;&#20214;\&#31185;&#36798;&#23637;&#21381;&#25193;&#24314;&#39033;&#30446;&#20043;8&#21495;&#27004;&#23627;&#39030;&#21152;&#24314;&#22303;&#24314;&#12289;&#38050;&#32467;&#26500;&#12289;&#24149;&#22681;&#24037;&#31243;\&#31185;&#36798;&#23637;&#21381;&#25193;&#24314;&#39033;&#30446;&#20043;8&#21495;&#27004;&#23627;&#39030;&#21152;&#24314;&#22303;&#24314;&#12289;&#38050;&#32467;&#26500;&#12289;&#24149;&#22681;&#24037;&#3124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单报价表1"/>
      <sheetName val="填表须知2"/>
      <sheetName val="计量规则3"/>
      <sheetName val="汇总表4"/>
      <sheetName val="量核对"/>
      <sheetName val="封面1"/>
      <sheetName val="变更总表"/>
      <sheetName val="填表须知1"/>
      <sheetName val="编制说明"/>
      <sheetName val="工程计量与支付规则3"/>
      <sheetName val="汇总表"/>
      <sheetName val="变更清单"/>
      <sheetName val="封面"/>
      <sheetName val="报价汇总表"/>
      <sheetName val="分部分项工程量清单汇总"/>
      <sheetName val="措施项目清单"/>
      <sheetName val="单价分析表"/>
      <sheetName val="主材表"/>
      <sheetName val="工程量计算过程"/>
      <sheetName val="材料品牌"/>
      <sheetName val="001"/>
      <sheetName val="002"/>
      <sheetName val="002（核）"/>
      <sheetName val="004"/>
      <sheetName val="005"/>
      <sheetName val="20170324-07"/>
      <sheetName val="006"/>
      <sheetName val="措施项目清单 "/>
      <sheetName val="分析表"/>
      <sheetName val="分部分项工程量清单5"/>
      <sheetName val="1"/>
      <sheetName val="2"/>
      <sheetName val="3"/>
      <sheetName val="5"/>
      <sheetName val="7"/>
      <sheetName val="8"/>
      <sheetName val="9"/>
      <sheetName val="10"/>
      <sheetName val="B24-XX"/>
      <sheetName val="B24-3"/>
      <sheetName val="1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8"/>
      <sheetName val="29"/>
      <sheetName val="31"/>
      <sheetName val="33"/>
      <sheetName val="34"/>
      <sheetName val="35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主要材料设备品牌参考表9"/>
      <sheetName val="工程石材加工费10"/>
      <sheetName val="措施项目清单计价表6"/>
      <sheetName val="其他项目清单计价表7"/>
      <sheetName val="零星工作项目计价表8"/>
      <sheetName val="单价分析表9"/>
      <sheetName val="备用件价格表11"/>
      <sheetName val="镀单银玻璃价格表12 "/>
      <sheetName val="进口玻璃价格表13"/>
      <sheetName val="进口铝合金型材价格表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A3" t="str">
            <v>工程名称:科达展厅扩建项目之8号楼屋顶加建土建、钢结构、幕墙工程</v>
          </cell>
        </row>
      </sheetData>
      <sheetData sheetId="14" refreshError="1">
        <row r="2">
          <cell r="A2" t="str">
            <v>工程名称:科达展厅扩建项目之8号楼屋顶加建土建、钢结构、幕墙工程</v>
          </cell>
        </row>
        <row r="3">
          <cell r="B3" t="str">
            <v>项目编码</v>
          </cell>
          <cell r="C3" t="str">
            <v>项目名称</v>
          </cell>
          <cell r="D3" t="str">
            <v>项目特征</v>
          </cell>
          <cell r="E3" t="str">
            <v>计量单位</v>
          </cell>
          <cell r="F3" t="str">
            <v>工程量</v>
          </cell>
          <cell r="G3" t="str">
            <v>单价（元）</v>
          </cell>
          <cell r="H3" t="str">
            <v>金额（元）</v>
          </cell>
        </row>
        <row r="4">
          <cell r="G4" t="str">
            <v>单价</v>
          </cell>
          <cell r="H4" t="str">
            <v>合计</v>
          </cell>
        </row>
        <row r="5">
          <cell r="B5" t="str">
            <v>一、</v>
          </cell>
          <cell r="C5" t="str">
            <v>幕墙工程量清单</v>
          </cell>
          <cell r="H5">
            <v>0</v>
          </cell>
        </row>
        <row r="6">
          <cell r="B6" t="str">
            <v>8-001</v>
          </cell>
          <cell r="C6" t="str">
            <v>3mm穿孔图案铝板幕墙</v>
          </cell>
          <cell r="D6" t="str">
            <v>【所在部位】 外立面女儿墙位置。
【项目特征】
1、骨架：L50*4角钢（热镀锌）；
2、面层：3mm厚穿孔铝板；</v>
          </cell>
          <cell r="E6" t="str">
            <v>m2</v>
          </cell>
          <cell r="F6">
            <v>310.76</v>
          </cell>
          <cell r="H6">
            <v>0</v>
          </cell>
        </row>
        <row r="7">
          <cell r="B7" t="str">
            <v>8-002</v>
          </cell>
          <cell r="C7" t="str">
            <v>钢筋混凝土底座</v>
          </cell>
          <cell r="D7" t="str">
            <v>【所在部位】 穿孔铝板骨架下方。
【项目特征】
1、尺寸：宽250mm*高200mm；
2、材料：钢筋混凝土；</v>
          </cell>
          <cell r="E7" t="str">
            <v>m</v>
          </cell>
          <cell r="F7">
            <v>114.93</v>
          </cell>
          <cell r="H7">
            <v>0</v>
          </cell>
        </row>
        <row r="8">
          <cell r="B8" t="str">
            <v>8-003</v>
          </cell>
          <cell r="C8" t="str">
            <v>预埋件（MJ-03/M4-M4) 制作、安装</v>
          </cell>
          <cell r="D8" t="str">
            <v>【所在部位】 穿孔铝板立柱底位置。
【项目特征】
1、尺寸：220mm*180mm*12mm镀锌钢板+4根φ12钢筋；
2、材料：热镀锌钢材，HPB300钢筋；</v>
          </cell>
          <cell r="E8" t="str">
            <v>套</v>
          </cell>
          <cell r="F8">
            <v>56</v>
          </cell>
          <cell r="H8">
            <v>0</v>
          </cell>
        </row>
        <row r="9">
          <cell r="B9" t="str">
            <v>8-004</v>
          </cell>
          <cell r="C9" t="str">
            <v>悬挑钢构主骨架</v>
          </cell>
          <cell r="D9" t="str">
            <v>【所在部位】 穿孔铝板幕墙主骨架。
【项目特征】
1、骨架：口100x50x5mm镀锌钢通立柱及横梁、6mm厚连接板；
2、钢材表面：热镀锌；</v>
          </cell>
          <cell r="E9" t="str">
            <v>T</v>
          </cell>
          <cell r="F9">
            <v>4.62</v>
          </cell>
          <cell r="H9">
            <v>0</v>
          </cell>
        </row>
        <row r="10">
          <cell r="B10" t="str">
            <v>8-005</v>
          </cell>
          <cell r="C10" t="str">
            <v>2.5mm铝板幕墙收口</v>
          </cell>
          <cell r="D10" t="str">
            <v>【所在部位】 穿孔铝板幕墙位置压顶。
【项目特征】
1、骨架：L50*4角钢（热镀锌）；
2、面层：2.5mm氟碳喷涂铝板</v>
          </cell>
          <cell r="E10" t="str">
            <v>m2</v>
          </cell>
          <cell r="F10">
            <v>64.37</v>
          </cell>
          <cell r="H10">
            <v>0</v>
          </cell>
        </row>
        <row r="11">
          <cell r="B11" t="str">
            <v>8-006</v>
          </cell>
          <cell r="C11" t="str">
            <v>新增钢筋混凝土反梁</v>
          </cell>
          <cell r="D11" t="str">
            <v>【所在部位】 加建层首层。
【项目特征】
1、尺寸：宽300mm*高400mm；
2、材料：钢筋混凝土；</v>
          </cell>
          <cell r="E11" t="str">
            <v>m</v>
          </cell>
          <cell r="F11">
            <v>82.43</v>
          </cell>
          <cell r="H11">
            <v>0</v>
          </cell>
        </row>
        <row r="12">
          <cell r="B12" t="str">
            <v>8-007</v>
          </cell>
          <cell r="C12" t="str">
            <v>预埋件（MJ-01/M1-M1) 制作、安装</v>
          </cell>
          <cell r="D12" t="str">
            <v>【所在部位】 首层反梁位置。
【项目特征】
1、尺寸：300mm*300mm*16mm镀锌钢板+9根φ16钢筋；
2、材料：钢材；HRB400钢筋</v>
          </cell>
          <cell r="E12" t="str">
            <v>套</v>
          </cell>
          <cell r="F12">
            <v>21</v>
          </cell>
          <cell r="H12">
            <v>0</v>
          </cell>
        </row>
        <row r="13">
          <cell r="B13" t="str">
            <v>8-008</v>
          </cell>
          <cell r="C13" t="str">
            <v>预埋件（MJ-02/M2-M2) 制作、安装</v>
          </cell>
          <cell r="D13" t="str">
            <v>【所在部位】 首层反梁位置。
【项目特征】
1、尺寸：250mm*200mm*12mm镀锌钢板+4根φ12钢筋；
2、材料：热镀锌钢材；HPB300钢筋；</v>
          </cell>
          <cell r="E13" t="str">
            <v>套</v>
          </cell>
          <cell r="F13">
            <v>5</v>
          </cell>
          <cell r="H13">
            <v>0</v>
          </cell>
        </row>
        <row r="14">
          <cell r="B14" t="str">
            <v>8-009</v>
          </cell>
          <cell r="C14" t="str">
            <v>预埋件（MJ-03/M3-M3) 制作、安装</v>
          </cell>
          <cell r="D14" t="str">
            <v>【所在部位】 首层反梁位置。
【项目特征】
1、尺寸：220mm*180mm*12mm镀锌钢板+4根φ12钢筋；
2、材料：热镀锌钢材，HPB300钢筋；</v>
          </cell>
          <cell r="E14" t="str">
            <v>套</v>
          </cell>
          <cell r="F14">
            <v>39</v>
          </cell>
          <cell r="H14">
            <v>0</v>
          </cell>
        </row>
        <row r="15">
          <cell r="B15" t="str">
            <v>8-010</v>
          </cell>
          <cell r="C15" t="str">
            <v>钢柱</v>
          </cell>
          <cell r="D15" t="str">
            <v>【所在部位】 加建层主龙骨立柱。
【项目特征】
1、骨架：口180x6mm钢方通、口180x80x5mm锌钢通、口100x50x5mm钢通；
2、钢材表面：氟碳喷涂；</v>
          </cell>
          <cell r="E15" t="str">
            <v>T</v>
          </cell>
          <cell r="F15">
            <v>4.63</v>
          </cell>
          <cell r="H15">
            <v>0</v>
          </cell>
        </row>
        <row r="16">
          <cell r="B16" t="str">
            <v>8-011</v>
          </cell>
          <cell r="C16" t="str">
            <v>钢梁</v>
          </cell>
          <cell r="D16" t="str">
            <v>【所在部位】 加建层主龙骨横梁、玻璃幕墙位置。
【项目特征】
1、骨架：H型钢HN400x150x8x13、H型钢HN250x125x6x9；H型钢HN150x75x5x7、钢通口200x100x6mm、钢通口120x60x5mm、钢通口100x50x5mm；
2、钢材表面：氟碳喷涂；</v>
          </cell>
          <cell r="E16" t="str">
            <v>T</v>
          </cell>
          <cell r="F16">
            <v>11.08</v>
          </cell>
          <cell r="H16">
            <v>0</v>
          </cell>
        </row>
        <row r="17">
          <cell r="B17" t="str">
            <v>8-012</v>
          </cell>
          <cell r="C17" t="str">
            <v>1mm厚屋面压型钢板</v>
          </cell>
          <cell r="D17" t="str">
            <v>【所在部位】 屋面层。
【项目特征】
1、面板：压型钢板；
2、表面：防锈处理；</v>
          </cell>
          <cell r="E17" t="str">
            <v>m2</v>
          </cell>
          <cell r="F17">
            <v>162.44</v>
          </cell>
          <cell r="H17">
            <v>0</v>
          </cell>
        </row>
        <row r="18">
          <cell r="B18" t="str">
            <v>8-013</v>
          </cell>
          <cell r="C18" t="str">
            <v>屋面钢筋混凝土楼板</v>
          </cell>
          <cell r="D18" t="str">
            <v>【所在部位】 屋面层楼板。
【项目特征】
1、尺寸：120mm厚楼板；
2、材料：C25混凝土、φ10钢筋、φ16大头栓钉；</v>
          </cell>
          <cell r="E18" t="str">
            <v>m2</v>
          </cell>
          <cell r="F18">
            <v>162.44</v>
          </cell>
          <cell r="H18">
            <v>0</v>
          </cell>
        </row>
        <row r="19">
          <cell r="B19" t="str">
            <v>8-014</v>
          </cell>
          <cell r="C19" t="str">
            <v>屋面钢筋混凝土女儿墙</v>
          </cell>
          <cell r="D19" t="str">
            <v>【所在部位】 屋面层反梁。
【项目特征】
1、尺寸：宽200mm*高300mm；
2、材料：钢筋混凝土；</v>
          </cell>
          <cell r="E19" t="str">
            <v>m</v>
          </cell>
          <cell r="F19">
            <v>67.16</v>
          </cell>
          <cell r="H19">
            <v>0</v>
          </cell>
        </row>
        <row r="20">
          <cell r="B20" t="str">
            <v>8-015</v>
          </cell>
          <cell r="C20" t="str">
            <v>预埋件（MJ-03/M5-M5) 制作、安装</v>
          </cell>
          <cell r="D20" t="str">
            <v>枝江</v>
          </cell>
          <cell r="E20" t="str">
            <v>套</v>
          </cell>
          <cell r="F20">
            <v>56</v>
          </cell>
          <cell r="H20">
            <v>0</v>
          </cell>
        </row>
        <row r="21">
          <cell r="B21" t="str">
            <v>8-016</v>
          </cell>
          <cell r="C21" t="str">
            <v>玻璃幕墙</v>
          </cell>
          <cell r="D21" t="str">
            <v>枝江</v>
          </cell>
          <cell r="E21" t="str">
            <v>m2</v>
          </cell>
          <cell r="F21">
            <v>78.760000000000005</v>
          </cell>
          <cell r="H21">
            <v>0</v>
          </cell>
        </row>
        <row r="22">
          <cell r="B22" t="str">
            <v>8-017</v>
          </cell>
          <cell r="C22" t="str">
            <v>2.5mm厚铝板幕墙</v>
          </cell>
          <cell r="D22" t="str">
            <v>【所在部位】 首层F-F，G-G立面。
【项目特征】
1、面板：2.5mm氟碳喷涂铝板；
2、骨架：镀锌钢方通口50x5（次龙骨） ；</v>
          </cell>
          <cell r="E22" t="str">
            <v>m2</v>
          </cell>
          <cell r="F22">
            <v>141.88</v>
          </cell>
          <cell r="H22">
            <v>0</v>
          </cell>
        </row>
        <row r="23">
          <cell r="B23" t="str">
            <v>8-018</v>
          </cell>
          <cell r="C23" t="str">
            <v>铝板雨棚</v>
          </cell>
          <cell r="D23" t="str">
            <v>【所在部位】  首层H-H，E-E立面。
【项目特征】
1、面板：2.5mm氟碳喷涂铝板；
2、骨架：镀锌钢方通口50x5 ；</v>
          </cell>
          <cell r="E23" t="str">
            <v>m2</v>
          </cell>
          <cell r="F23">
            <v>201.23</v>
          </cell>
          <cell r="H23">
            <v>0</v>
          </cell>
        </row>
        <row r="24">
          <cell r="B24" t="str">
            <v>8-019</v>
          </cell>
          <cell r="C24" t="str">
            <v>屋顶女儿墙铝板收口</v>
          </cell>
          <cell r="D24" t="str">
            <v>【所在部位】 屋顶女儿墙位置。
【项目特征】
1、面板：2.5mm氟碳喷涂铝板；
2、骨架：镀锌钢方通口50x5（次龙骨） ；</v>
          </cell>
          <cell r="E24" t="str">
            <v>m2</v>
          </cell>
          <cell r="F24">
            <v>89.55</v>
          </cell>
          <cell r="H24">
            <v>0</v>
          </cell>
        </row>
        <row r="25">
          <cell r="B25" t="str">
            <v>8-020</v>
          </cell>
          <cell r="C25" t="str">
            <v>首层混凝土反梁铝板</v>
          </cell>
          <cell r="D25" t="str">
            <v>【所在部位】 玻璃幕墙下部底座位置。
【项目特征】
1、面板：2.5mm氟碳喷涂铝板；
2、骨架：镀锌钢方通口50x5（次龙骨） ；</v>
          </cell>
          <cell r="E25" t="str">
            <v>m2</v>
          </cell>
          <cell r="F25">
            <v>52.72</v>
          </cell>
          <cell r="H25">
            <v>0</v>
          </cell>
        </row>
        <row r="26">
          <cell r="B26" t="str">
            <v>8-021</v>
          </cell>
          <cell r="C26" t="str">
            <v>屋面系统成品提升推拉门</v>
          </cell>
          <cell r="D26" t="str">
            <v>【所在部位】 首层入口。
【项目特征】
1、面板：8Low-E+12A+8双钢化中空玻璃
2、骨架：系统成品推拉门</v>
          </cell>
          <cell r="E26" t="str">
            <v>m2</v>
          </cell>
          <cell r="F26">
            <v>24.48</v>
          </cell>
          <cell r="H26">
            <v>0</v>
          </cell>
        </row>
        <row r="27">
          <cell r="B27" t="str">
            <v>8-022</v>
          </cell>
          <cell r="C27" t="str">
            <v>6层系统推拉窗</v>
          </cell>
          <cell r="D27" t="str">
            <v>【所在部位】 首层入口。
【项目特征】
1、面板：8Low-E+12A+8双钢化中空玻璃
3、骨架：系统成品推拉门</v>
          </cell>
          <cell r="E27" t="str">
            <v>m2</v>
          </cell>
          <cell r="F27">
            <v>12.13</v>
          </cell>
          <cell r="H27">
            <v>0</v>
          </cell>
        </row>
        <row r="28">
          <cell r="B28" t="str">
            <v>8-023</v>
          </cell>
          <cell r="C28" t="str">
            <v>钢材氟碳喷涂处理</v>
          </cell>
          <cell r="D28" t="str">
            <v>【所在部位】 钢柱、钢梁。
【项目特征】
1、表面处理：表面氟碳喷涂</v>
          </cell>
          <cell r="E28" t="str">
            <v>m2</v>
          </cell>
          <cell r="F28">
            <v>235</v>
          </cell>
          <cell r="H28">
            <v>0</v>
          </cell>
        </row>
        <row r="29">
          <cell r="B29" t="str">
            <v>8-024</v>
          </cell>
          <cell r="C29" t="str">
            <v>设计费</v>
          </cell>
          <cell r="D29" t="str">
            <v xml:space="preserve">
【项目特征】
1、方案、效果图，深化设计，施工图设计等</v>
          </cell>
          <cell r="E29" t="str">
            <v>项</v>
          </cell>
          <cell r="F29">
            <v>1</v>
          </cell>
          <cell r="H29">
            <v>0</v>
          </cell>
        </row>
        <row r="30">
          <cell r="B30" t="str">
            <v>8-025</v>
          </cell>
          <cell r="C30" t="str">
            <v>反梁及女儿墙模板系统</v>
          </cell>
          <cell r="D30" t="str">
            <v>地梁、及女儿墙位置</v>
          </cell>
          <cell r="E30" t="str">
            <v>项</v>
          </cell>
          <cell r="F30">
            <v>1</v>
          </cell>
          <cell r="H30">
            <v>0</v>
          </cell>
        </row>
        <row r="31">
          <cell r="B31" t="str">
            <v>8-026</v>
          </cell>
          <cell r="C31" t="str">
            <v>屋面防水</v>
          </cell>
          <cell r="D31" t="str">
            <v>2遍聚氨酯改性沥青+2mm防水卷材1层</v>
          </cell>
          <cell r="E31" t="str">
            <v>项</v>
          </cell>
          <cell r="F31">
            <v>1</v>
          </cell>
          <cell r="H31">
            <v>0</v>
          </cell>
        </row>
        <row r="32">
          <cell r="B32" t="str">
            <v>8-027</v>
          </cell>
          <cell r="C32" t="str">
            <v>防水保护层</v>
          </cell>
          <cell r="D32" t="str">
            <v>5cm厚细石混凝土+铁丝网</v>
          </cell>
          <cell r="E32" t="str">
            <v>项</v>
          </cell>
          <cell r="F32">
            <v>1</v>
          </cell>
          <cell r="H32">
            <v>0</v>
          </cell>
        </row>
        <row r="33">
          <cell r="B33" t="str">
            <v>8-028</v>
          </cell>
          <cell r="C33" t="str">
            <v>屋面排水系统</v>
          </cell>
          <cell r="D33" t="str">
            <v>加建屋面排水系统</v>
          </cell>
          <cell r="E33" t="str">
            <v>项</v>
          </cell>
          <cell r="F33">
            <v>1</v>
          </cell>
          <cell r="H33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B1" workbookViewId="0">
      <selection activeCell="F13" sqref="F13"/>
    </sheetView>
  </sheetViews>
  <sheetFormatPr defaultColWidth="8" defaultRowHeight="13.5"/>
  <cols>
    <col min="1" max="1" width="8" style="1" hidden="1" customWidth="1"/>
    <col min="2" max="2" width="27.625" style="1" customWidth="1"/>
    <col min="3" max="3" width="41.75" style="1" customWidth="1"/>
    <col min="4" max="4" width="15.75" style="1" customWidth="1"/>
    <col min="5" max="6" width="17.375" style="1" customWidth="1"/>
    <col min="7" max="7" width="19" style="1" customWidth="1"/>
    <col min="8" max="8" width="23.5" style="1" customWidth="1"/>
    <col min="9" max="256" width="8" style="1"/>
    <col min="257" max="257" width="0" style="1" hidden="1" customWidth="1"/>
    <col min="258" max="258" width="27.625" style="1" customWidth="1"/>
    <col min="259" max="259" width="41.75" style="1" customWidth="1"/>
    <col min="260" max="260" width="15.75" style="1" customWidth="1"/>
    <col min="261" max="264" width="0" style="1" hidden="1" customWidth="1"/>
    <col min="265" max="512" width="8" style="1"/>
    <col min="513" max="513" width="0" style="1" hidden="1" customWidth="1"/>
    <col min="514" max="514" width="27.625" style="1" customWidth="1"/>
    <col min="515" max="515" width="41.75" style="1" customWidth="1"/>
    <col min="516" max="516" width="15.75" style="1" customWidth="1"/>
    <col min="517" max="520" width="0" style="1" hidden="1" customWidth="1"/>
    <col min="521" max="768" width="8" style="1"/>
    <col min="769" max="769" width="0" style="1" hidden="1" customWidth="1"/>
    <col min="770" max="770" width="27.625" style="1" customWidth="1"/>
    <col min="771" max="771" width="41.75" style="1" customWidth="1"/>
    <col min="772" max="772" width="15.75" style="1" customWidth="1"/>
    <col min="773" max="776" width="0" style="1" hidden="1" customWidth="1"/>
    <col min="777" max="1024" width="8" style="1"/>
    <col min="1025" max="1025" width="0" style="1" hidden="1" customWidth="1"/>
    <col min="1026" max="1026" width="27.625" style="1" customWidth="1"/>
    <col min="1027" max="1027" width="41.75" style="1" customWidth="1"/>
    <col min="1028" max="1028" width="15.75" style="1" customWidth="1"/>
    <col min="1029" max="1032" width="0" style="1" hidden="1" customWidth="1"/>
    <col min="1033" max="1280" width="8" style="1"/>
    <col min="1281" max="1281" width="0" style="1" hidden="1" customWidth="1"/>
    <col min="1282" max="1282" width="27.625" style="1" customWidth="1"/>
    <col min="1283" max="1283" width="41.75" style="1" customWidth="1"/>
    <col min="1284" max="1284" width="15.75" style="1" customWidth="1"/>
    <col min="1285" max="1288" width="0" style="1" hidden="1" customWidth="1"/>
    <col min="1289" max="1536" width="8" style="1"/>
    <col min="1537" max="1537" width="0" style="1" hidden="1" customWidth="1"/>
    <col min="1538" max="1538" width="27.625" style="1" customWidth="1"/>
    <col min="1539" max="1539" width="41.75" style="1" customWidth="1"/>
    <col min="1540" max="1540" width="15.75" style="1" customWidth="1"/>
    <col min="1541" max="1544" width="0" style="1" hidden="1" customWidth="1"/>
    <col min="1545" max="1792" width="8" style="1"/>
    <col min="1793" max="1793" width="0" style="1" hidden="1" customWidth="1"/>
    <col min="1794" max="1794" width="27.625" style="1" customWidth="1"/>
    <col min="1795" max="1795" width="41.75" style="1" customWidth="1"/>
    <col min="1796" max="1796" width="15.75" style="1" customWidth="1"/>
    <col min="1797" max="1800" width="0" style="1" hidden="1" customWidth="1"/>
    <col min="1801" max="2048" width="8" style="1"/>
    <col min="2049" max="2049" width="0" style="1" hidden="1" customWidth="1"/>
    <col min="2050" max="2050" width="27.625" style="1" customWidth="1"/>
    <col min="2051" max="2051" width="41.75" style="1" customWidth="1"/>
    <col min="2052" max="2052" width="15.75" style="1" customWidth="1"/>
    <col min="2053" max="2056" width="0" style="1" hidden="1" customWidth="1"/>
    <col min="2057" max="2304" width="8" style="1"/>
    <col min="2305" max="2305" width="0" style="1" hidden="1" customWidth="1"/>
    <col min="2306" max="2306" width="27.625" style="1" customWidth="1"/>
    <col min="2307" max="2307" width="41.75" style="1" customWidth="1"/>
    <col min="2308" max="2308" width="15.75" style="1" customWidth="1"/>
    <col min="2309" max="2312" width="0" style="1" hidden="1" customWidth="1"/>
    <col min="2313" max="2560" width="8" style="1"/>
    <col min="2561" max="2561" width="0" style="1" hidden="1" customWidth="1"/>
    <col min="2562" max="2562" width="27.625" style="1" customWidth="1"/>
    <col min="2563" max="2563" width="41.75" style="1" customWidth="1"/>
    <col min="2564" max="2564" width="15.75" style="1" customWidth="1"/>
    <col min="2565" max="2568" width="0" style="1" hidden="1" customWidth="1"/>
    <col min="2569" max="2816" width="8" style="1"/>
    <col min="2817" max="2817" width="0" style="1" hidden="1" customWidth="1"/>
    <col min="2818" max="2818" width="27.625" style="1" customWidth="1"/>
    <col min="2819" max="2819" width="41.75" style="1" customWidth="1"/>
    <col min="2820" max="2820" width="15.75" style="1" customWidth="1"/>
    <col min="2821" max="2824" width="0" style="1" hidden="1" customWidth="1"/>
    <col min="2825" max="3072" width="8" style="1"/>
    <col min="3073" max="3073" width="0" style="1" hidden="1" customWidth="1"/>
    <col min="3074" max="3074" width="27.625" style="1" customWidth="1"/>
    <col min="3075" max="3075" width="41.75" style="1" customWidth="1"/>
    <col min="3076" max="3076" width="15.75" style="1" customWidth="1"/>
    <col min="3077" max="3080" width="0" style="1" hidden="1" customWidth="1"/>
    <col min="3081" max="3328" width="8" style="1"/>
    <col min="3329" max="3329" width="0" style="1" hidden="1" customWidth="1"/>
    <col min="3330" max="3330" width="27.625" style="1" customWidth="1"/>
    <col min="3331" max="3331" width="41.75" style="1" customWidth="1"/>
    <col min="3332" max="3332" width="15.75" style="1" customWidth="1"/>
    <col min="3333" max="3336" width="0" style="1" hidden="1" customWidth="1"/>
    <col min="3337" max="3584" width="8" style="1"/>
    <col min="3585" max="3585" width="0" style="1" hidden="1" customWidth="1"/>
    <col min="3586" max="3586" width="27.625" style="1" customWidth="1"/>
    <col min="3587" max="3587" width="41.75" style="1" customWidth="1"/>
    <col min="3588" max="3588" width="15.75" style="1" customWidth="1"/>
    <col min="3589" max="3592" width="0" style="1" hidden="1" customWidth="1"/>
    <col min="3593" max="3840" width="8" style="1"/>
    <col min="3841" max="3841" width="0" style="1" hidden="1" customWidth="1"/>
    <col min="3842" max="3842" width="27.625" style="1" customWidth="1"/>
    <col min="3843" max="3843" width="41.75" style="1" customWidth="1"/>
    <col min="3844" max="3844" width="15.75" style="1" customWidth="1"/>
    <col min="3845" max="3848" width="0" style="1" hidden="1" customWidth="1"/>
    <col min="3849" max="4096" width="8" style="1"/>
    <col min="4097" max="4097" width="0" style="1" hidden="1" customWidth="1"/>
    <col min="4098" max="4098" width="27.625" style="1" customWidth="1"/>
    <col min="4099" max="4099" width="41.75" style="1" customWidth="1"/>
    <col min="4100" max="4100" width="15.75" style="1" customWidth="1"/>
    <col min="4101" max="4104" width="0" style="1" hidden="1" customWidth="1"/>
    <col min="4105" max="4352" width="8" style="1"/>
    <col min="4353" max="4353" width="0" style="1" hidden="1" customWidth="1"/>
    <col min="4354" max="4354" width="27.625" style="1" customWidth="1"/>
    <col min="4355" max="4355" width="41.75" style="1" customWidth="1"/>
    <col min="4356" max="4356" width="15.75" style="1" customWidth="1"/>
    <col min="4357" max="4360" width="0" style="1" hidden="1" customWidth="1"/>
    <col min="4361" max="4608" width="8" style="1"/>
    <col min="4609" max="4609" width="0" style="1" hidden="1" customWidth="1"/>
    <col min="4610" max="4610" width="27.625" style="1" customWidth="1"/>
    <col min="4611" max="4611" width="41.75" style="1" customWidth="1"/>
    <col min="4612" max="4612" width="15.75" style="1" customWidth="1"/>
    <col min="4613" max="4616" width="0" style="1" hidden="1" customWidth="1"/>
    <col min="4617" max="4864" width="8" style="1"/>
    <col min="4865" max="4865" width="0" style="1" hidden="1" customWidth="1"/>
    <col min="4866" max="4866" width="27.625" style="1" customWidth="1"/>
    <col min="4867" max="4867" width="41.75" style="1" customWidth="1"/>
    <col min="4868" max="4868" width="15.75" style="1" customWidth="1"/>
    <col min="4869" max="4872" width="0" style="1" hidden="1" customWidth="1"/>
    <col min="4873" max="5120" width="8" style="1"/>
    <col min="5121" max="5121" width="0" style="1" hidden="1" customWidth="1"/>
    <col min="5122" max="5122" width="27.625" style="1" customWidth="1"/>
    <col min="5123" max="5123" width="41.75" style="1" customWidth="1"/>
    <col min="5124" max="5124" width="15.75" style="1" customWidth="1"/>
    <col min="5125" max="5128" width="0" style="1" hidden="1" customWidth="1"/>
    <col min="5129" max="5376" width="8" style="1"/>
    <col min="5377" max="5377" width="0" style="1" hidden="1" customWidth="1"/>
    <col min="5378" max="5378" width="27.625" style="1" customWidth="1"/>
    <col min="5379" max="5379" width="41.75" style="1" customWidth="1"/>
    <col min="5380" max="5380" width="15.75" style="1" customWidth="1"/>
    <col min="5381" max="5384" width="0" style="1" hidden="1" customWidth="1"/>
    <col min="5385" max="5632" width="8" style="1"/>
    <col min="5633" max="5633" width="0" style="1" hidden="1" customWidth="1"/>
    <col min="5634" max="5634" width="27.625" style="1" customWidth="1"/>
    <col min="5635" max="5635" width="41.75" style="1" customWidth="1"/>
    <col min="5636" max="5636" width="15.75" style="1" customWidth="1"/>
    <col min="5637" max="5640" width="0" style="1" hidden="1" customWidth="1"/>
    <col min="5641" max="5888" width="8" style="1"/>
    <col min="5889" max="5889" width="0" style="1" hidden="1" customWidth="1"/>
    <col min="5890" max="5890" width="27.625" style="1" customWidth="1"/>
    <col min="5891" max="5891" width="41.75" style="1" customWidth="1"/>
    <col min="5892" max="5892" width="15.75" style="1" customWidth="1"/>
    <col min="5893" max="5896" width="0" style="1" hidden="1" customWidth="1"/>
    <col min="5897" max="6144" width="8" style="1"/>
    <col min="6145" max="6145" width="0" style="1" hidden="1" customWidth="1"/>
    <col min="6146" max="6146" width="27.625" style="1" customWidth="1"/>
    <col min="6147" max="6147" width="41.75" style="1" customWidth="1"/>
    <col min="6148" max="6148" width="15.75" style="1" customWidth="1"/>
    <col min="6149" max="6152" width="0" style="1" hidden="1" customWidth="1"/>
    <col min="6153" max="6400" width="8" style="1"/>
    <col min="6401" max="6401" width="0" style="1" hidden="1" customWidth="1"/>
    <col min="6402" max="6402" width="27.625" style="1" customWidth="1"/>
    <col min="6403" max="6403" width="41.75" style="1" customWidth="1"/>
    <col min="6404" max="6404" width="15.75" style="1" customWidth="1"/>
    <col min="6405" max="6408" width="0" style="1" hidden="1" customWidth="1"/>
    <col min="6409" max="6656" width="8" style="1"/>
    <col min="6657" max="6657" width="0" style="1" hidden="1" customWidth="1"/>
    <col min="6658" max="6658" width="27.625" style="1" customWidth="1"/>
    <col min="6659" max="6659" width="41.75" style="1" customWidth="1"/>
    <col min="6660" max="6660" width="15.75" style="1" customWidth="1"/>
    <col min="6661" max="6664" width="0" style="1" hidden="1" customWidth="1"/>
    <col min="6665" max="6912" width="8" style="1"/>
    <col min="6913" max="6913" width="0" style="1" hidden="1" customWidth="1"/>
    <col min="6914" max="6914" width="27.625" style="1" customWidth="1"/>
    <col min="6915" max="6915" width="41.75" style="1" customWidth="1"/>
    <col min="6916" max="6916" width="15.75" style="1" customWidth="1"/>
    <col min="6917" max="6920" width="0" style="1" hidden="1" customWidth="1"/>
    <col min="6921" max="7168" width="8" style="1"/>
    <col min="7169" max="7169" width="0" style="1" hidden="1" customWidth="1"/>
    <col min="7170" max="7170" width="27.625" style="1" customWidth="1"/>
    <col min="7171" max="7171" width="41.75" style="1" customWidth="1"/>
    <col min="7172" max="7172" width="15.75" style="1" customWidth="1"/>
    <col min="7173" max="7176" width="0" style="1" hidden="1" customWidth="1"/>
    <col min="7177" max="7424" width="8" style="1"/>
    <col min="7425" max="7425" width="0" style="1" hidden="1" customWidth="1"/>
    <col min="7426" max="7426" width="27.625" style="1" customWidth="1"/>
    <col min="7427" max="7427" width="41.75" style="1" customWidth="1"/>
    <col min="7428" max="7428" width="15.75" style="1" customWidth="1"/>
    <col min="7429" max="7432" width="0" style="1" hidden="1" customWidth="1"/>
    <col min="7433" max="7680" width="8" style="1"/>
    <col min="7681" max="7681" width="0" style="1" hidden="1" customWidth="1"/>
    <col min="7682" max="7682" width="27.625" style="1" customWidth="1"/>
    <col min="7683" max="7683" width="41.75" style="1" customWidth="1"/>
    <col min="7684" max="7684" width="15.75" style="1" customWidth="1"/>
    <col min="7685" max="7688" width="0" style="1" hidden="1" customWidth="1"/>
    <col min="7689" max="7936" width="8" style="1"/>
    <col min="7937" max="7937" width="0" style="1" hidden="1" customWidth="1"/>
    <col min="7938" max="7938" width="27.625" style="1" customWidth="1"/>
    <col min="7939" max="7939" width="41.75" style="1" customWidth="1"/>
    <col min="7940" max="7940" width="15.75" style="1" customWidth="1"/>
    <col min="7941" max="7944" width="0" style="1" hidden="1" customWidth="1"/>
    <col min="7945" max="8192" width="8" style="1"/>
    <col min="8193" max="8193" width="0" style="1" hidden="1" customWidth="1"/>
    <col min="8194" max="8194" width="27.625" style="1" customWidth="1"/>
    <col min="8195" max="8195" width="41.75" style="1" customWidth="1"/>
    <col min="8196" max="8196" width="15.75" style="1" customWidth="1"/>
    <col min="8197" max="8200" width="0" style="1" hidden="1" customWidth="1"/>
    <col min="8201" max="8448" width="8" style="1"/>
    <col min="8449" max="8449" width="0" style="1" hidden="1" customWidth="1"/>
    <col min="8450" max="8450" width="27.625" style="1" customWidth="1"/>
    <col min="8451" max="8451" width="41.75" style="1" customWidth="1"/>
    <col min="8452" max="8452" width="15.75" style="1" customWidth="1"/>
    <col min="8453" max="8456" width="0" style="1" hidden="1" customWidth="1"/>
    <col min="8457" max="8704" width="8" style="1"/>
    <col min="8705" max="8705" width="0" style="1" hidden="1" customWidth="1"/>
    <col min="8706" max="8706" width="27.625" style="1" customWidth="1"/>
    <col min="8707" max="8707" width="41.75" style="1" customWidth="1"/>
    <col min="8708" max="8708" width="15.75" style="1" customWidth="1"/>
    <col min="8709" max="8712" width="0" style="1" hidden="1" customWidth="1"/>
    <col min="8713" max="8960" width="8" style="1"/>
    <col min="8961" max="8961" width="0" style="1" hidden="1" customWidth="1"/>
    <col min="8962" max="8962" width="27.625" style="1" customWidth="1"/>
    <col min="8963" max="8963" width="41.75" style="1" customWidth="1"/>
    <col min="8964" max="8964" width="15.75" style="1" customWidth="1"/>
    <col min="8965" max="8968" width="0" style="1" hidden="1" customWidth="1"/>
    <col min="8969" max="9216" width="8" style="1"/>
    <col min="9217" max="9217" width="0" style="1" hidden="1" customWidth="1"/>
    <col min="9218" max="9218" width="27.625" style="1" customWidth="1"/>
    <col min="9219" max="9219" width="41.75" style="1" customWidth="1"/>
    <col min="9220" max="9220" width="15.75" style="1" customWidth="1"/>
    <col min="9221" max="9224" width="0" style="1" hidden="1" customWidth="1"/>
    <col min="9225" max="9472" width="8" style="1"/>
    <col min="9473" max="9473" width="0" style="1" hidden="1" customWidth="1"/>
    <col min="9474" max="9474" width="27.625" style="1" customWidth="1"/>
    <col min="9475" max="9475" width="41.75" style="1" customWidth="1"/>
    <col min="9476" max="9476" width="15.75" style="1" customWidth="1"/>
    <col min="9477" max="9480" width="0" style="1" hidden="1" customWidth="1"/>
    <col min="9481" max="9728" width="8" style="1"/>
    <col min="9729" max="9729" width="0" style="1" hidden="1" customWidth="1"/>
    <col min="9730" max="9730" width="27.625" style="1" customWidth="1"/>
    <col min="9731" max="9731" width="41.75" style="1" customWidth="1"/>
    <col min="9732" max="9732" width="15.75" style="1" customWidth="1"/>
    <col min="9733" max="9736" width="0" style="1" hidden="1" customWidth="1"/>
    <col min="9737" max="9984" width="8" style="1"/>
    <col min="9985" max="9985" width="0" style="1" hidden="1" customWidth="1"/>
    <col min="9986" max="9986" width="27.625" style="1" customWidth="1"/>
    <col min="9987" max="9987" width="41.75" style="1" customWidth="1"/>
    <col min="9988" max="9988" width="15.75" style="1" customWidth="1"/>
    <col min="9989" max="9992" width="0" style="1" hidden="1" customWidth="1"/>
    <col min="9993" max="10240" width="8" style="1"/>
    <col min="10241" max="10241" width="0" style="1" hidden="1" customWidth="1"/>
    <col min="10242" max="10242" width="27.625" style="1" customWidth="1"/>
    <col min="10243" max="10243" width="41.75" style="1" customWidth="1"/>
    <col min="10244" max="10244" width="15.75" style="1" customWidth="1"/>
    <col min="10245" max="10248" width="0" style="1" hidden="1" customWidth="1"/>
    <col min="10249" max="10496" width="8" style="1"/>
    <col min="10497" max="10497" width="0" style="1" hidden="1" customWidth="1"/>
    <col min="10498" max="10498" width="27.625" style="1" customWidth="1"/>
    <col min="10499" max="10499" width="41.75" style="1" customWidth="1"/>
    <col min="10500" max="10500" width="15.75" style="1" customWidth="1"/>
    <col min="10501" max="10504" width="0" style="1" hidden="1" customWidth="1"/>
    <col min="10505" max="10752" width="8" style="1"/>
    <col min="10753" max="10753" width="0" style="1" hidden="1" customWidth="1"/>
    <col min="10754" max="10754" width="27.625" style="1" customWidth="1"/>
    <col min="10755" max="10755" width="41.75" style="1" customWidth="1"/>
    <col min="10756" max="10756" width="15.75" style="1" customWidth="1"/>
    <col min="10757" max="10760" width="0" style="1" hidden="1" customWidth="1"/>
    <col min="10761" max="11008" width="8" style="1"/>
    <col min="11009" max="11009" width="0" style="1" hidden="1" customWidth="1"/>
    <col min="11010" max="11010" width="27.625" style="1" customWidth="1"/>
    <col min="11011" max="11011" width="41.75" style="1" customWidth="1"/>
    <col min="11012" max="11012" width="15.75" style="1" customWidth="1"/>
    <col min="11013" max="11016" width="0" style="1" hidden="1" customWidth="1"/>
    <col min="11017" max="11264" width="8" style="1"/>
    <col min="11265" max="11265" width="0" style="1" hidden="1" customWidth="1"/>
    <col min="11266" max="11266" width="27.625" style="1" customWidth="1"/>
    <col min="11267" max="11267" width="41.75" style="1" customWidth="1"/>
    <col min="11268" max="11268" width="15.75" style="1" customWidth="1"/>
    <col min="11269" max="11272" width="0" style="1" hidden="1" customWidth="1"/>
    <col min="11273" max="11520" width="8" style="1"/>
    <col min="11521" max="11521" width="0" style="1" hidden="1" customWidth="1"/>
    <col min="11522" max="11522" width="27.625" style="1" customWidth="1"/>
    <col min="11523" max="11523" width="41.75" style="1" customWidth="1"/>
    <col min="11524" max="11524" width="15.75" style="1" customWidth="1"/>
    <col min="11525" max="11528" width="0" style="1" hidden="1" customWidth="1"/>
    <col min="11529" max="11776" width="8" style="1"/>
    <col min="11777" max="11777" width="0" style="1" hidden="1" customWidth="1"/>
    <col min="11778" max="11778" width="27.625" style="1" customWidth="1"/>
    <col min="11779" max="11779" width="41.75" style="1" customWidth="1"/>
    <col min="11780" max="11780" width="15.75" style="1" customWidth="1"/>
    <col min="11781" max="11784" width="0" style="1" hidden="1" customWidth="1"/>
    <col min="11785" max="12032" width="8" style="1"/>
    <col min="12033" max="12033" width="0" style="1" hidden="1" customWidth="1"/>
    <col min="12034" max="12034" width="27.625" style="1" customWidth="1"/>
    <col min="12035" max="12035" width="41.75" style="1" customWidth="1"/>
    <col min="12036" max="12036" width="15.75" style="1" customWidth="1"/>
    <col min="12037" max="12040" width="0" style="1" hidden="1" customWidth="1"/>
    <col min="12041" max="12288" width="8" style="1"/>
    <col min="12289" max="12289" width="0" style="1" hidden="1" customWidth="1"/>
    <col min="12290" max="12290" width="27.625" style="1" customWidth="1"/>
    <col min="12291" max="12291" width="41.75" style="1" customWidth="1"/>
    <col min="12292" max="12292" width="15.75" style="1" customWidth="1"/>
    <col min="12293" max="12296" width="0" style="1" hidden="1" customWidth="1"/>
    <col min="12297" max="12544" width="8" style="1"/>
    <col min="12545" max="12545" width="0" style="1" hidden="1" customWidth="1"/>
    <col min="12546" max="12546" width="27.625" style="1" customWidth="1"/>
    <col min="12547" max="12547" width="41.75" style="1" customWidth="1"/>
    <col min="12548" max="12548" width="15.75" style="1" customWidth="1"/>
    <col min="12549" max="12552" width="0" style="1" hidden="1" customWidth="1"/>
    <col min="12553" max="12800" width="8" style="1"/>
    <col min="12801" max="12801" width="0" style="1" hidden="1" customWidth="1"/>
    <col min="12802" max="12802" width="27.625" style="1" customWidth="1"/>
    <col min="12803" max="12803" width="41.75" style="1" customWidth="1"/>
    <col min="12804" max="12804" width="15.75" style="1" customWidth="1"/>
    <col min="12805" max="12808" width="0" style="1" hidden="1" customWidth="1"/>
    <col min="12809" max="13056" width="8" style="1"/>
    <col min="13057" max="13057" width="0" style="1" hidden="1" customWidth="1"/>
    <col min="13058" max="13058" width="27.625" style="1" customWidth="1"/>
    <col min="13059" max="13059" width="41.75" style="1" customWidth="1"/>
    <col min="13060" max="13060" width="15.75" style="1" customWidth="1"/>
    <col min="13061" max="13064" width="0" style="1" hidden="1" customWidth="1"/>
    <col min="13065" max="13312" width="8" style="1"/>
    <col min="13313" max="13313" width="0" style="1" hidden="1" customWidth="1"/>
    <col min="13314" max="13314" width="27.625" style="1" customWidth="1"/>
    <col min="13315" max="13315" width="41.75" style="1" customWidth="1"/>
    <col min="13316" max="13316" width="15.75" style="1" customWidth="1"/>
    <col min="13317" max="13320" width="0" style="1" hidden="1" customWidth="1"/>
    <col min="13321" max="13568" width="8" style="1"/>
    <col min="13569" max="13569" width="0" style="1" hidden="1" customWidth="1"/>
    <col min="13570" max="13570" width="27.625" style="1" customWidth="1"/>
    <col min="13571" max="13571" width="41.75" style="1" customWidth="1"/>
    <col min="13572" max="13572" width="15.75" style="1" customWidth="1"/>
    <col min="13573" max="13576" width="0" style="1" hidden="1" customWidth="1"/>
    <col min="13577" max="13824" width="8" style="1"/>
    <col min="13825" max="13825" width="0" style="1" hidden="1" customWidth="1"/>
    <col min="13826" max="13826" width="27.625" style="1" customWidth="1"/>
    <col min="13827" max="13827" width="41.75" style="1" customWidth="1"/>
    <col min="13828" max="13828" width="15.75" style="1" customWidth="1"/>
    <col min="13829" max="13832" width="0" style="1" hidden="1" customWidth="1"/>
    <col min="13833" max="14080" width="8" style="1"/>
    <col min="14081" max="14081" width="0" style="1" hidden="1" customWidth="1"/>
    <col min="14082" max="14082" width="27.625" style="1" customWidth="1"/>
    <col min="14083" max="14083" width="41.75" style="1" customWidth="1"/>
    <col min="14084" max="14084" width="15.75" style="1" customWidth="1"/>
    <col min="14085" max="14088" width="0" style="1" hidden="1" customWidth="1"/>
    <col min="14089" max="14336" width="8" style="1"/>
    <col min="14337" max="14337" width="0" style="1" hidden="1" customWidth="1"/>
    <col min="14338" max="14338" width="27.625" style="1" customWidth="1"/>
    <col min="14339" max="14339" width="41.75" style="1" customWidth="1"/>
    <col min="14340" max="14340" width="15.75" style="1" customWidth="1"/>
    <col min="14341" max="14344" width="0" style="1" hidden="1" customWidth="1"/>
    <col min="14345" max="14592" width="8" style="1"/>
    <col min="14593" max="14593" width="0" style="1" hidden="1" customWidth="1"/>
    <col min="14594" max="14594" width="27.625" style="1" customWidth="1"/>
    <col min="14595" max="14595" width="41.75" style="1" customWidth="1"/>
    <col min="14596" max="14596" width="15.75" style="1" customWidth="1"/>
    <col min="14597" max="14600" width="0" style="1" hidden="1" customWidth="1"/>
    <col min="14601" max="14848" width="8" style="1"/>
    <col min="14849" max="14849" width="0" style="1" hidden="1" customWidth="1"/>
    <col min="14850" max="14850" width="27.625" style="1" customWidth="1"/>
    <col min="14851" max="14851" width="41.75" style="1" customWidth="1"/>
    <col min="14852" max="14852" width="15.75" style="1" customWidth="1"/>
    <col min="14853" max="14856" width="0" style="1" hidden="1" customWidth="1"/>
    <col min="14857" max="15104" width="8" style="1"/>
    <col min="15105" max="15105" width="0" style="1" hidden="1" customWidth="1"/>
    <col min="15106" max="15106" width="27.625" style="1" customWidth="1"/>
    <col min="15107" max="15107" width="41.75" style="1" customWidth="1"/>
    <col min="15108" max="15108" width="15.75" style="1" customWidth="1"/>
    <col min="15109" max="15112" width="0" style="1" hidden="1" customWidth="1"/>
    <col min="15113" max="15360" width="8" style="1"/>
    <col min="15361" max="15361" width="0" style="1" hidden="1" customWidth="1"/>
    <col min="15362" max="15362" width="27.625" style="1" customWidth="1"/>
    <col min="15363" max="15363" width="41.75" style="1" customWidth="1"/>
    <col min="15364" max="15364" width="15.75" style="1" customWidth="1"/>
    <col min="15365" max="15368" width="0" style="1" hidden="1" customWidth="1"/>
    <col min="15369" max="15616" width="8" style="1"/>
    <col min="15617" max="15617" width="0" style="1" hidden="1" customWidth="1"/>
    <col min="15618" max="15618" width="27.625" style="1" customWidth="1"/>
    <col min="15619" max="15619" width="41.75" style="1" customWidth="1"/>
    <col min="15620" max="15620" width="15.75" style="1" customWidth="1"/>
    <col min="15621" max="15624" width="0" style="1" hidden="1" customWidth="1"/>
    <col min="15625" max="15872" width="8" style="1"/>
    <col min="15873" max="15873" width="0" style="1" hidden="1" customWidth="1"/>
    <col min="15874" max="15874" width="27.625" style="1" customWidth="1"/>
    <col min="15875" max="15875" width="41.75" style="1" customWidth="1"/>
    <col min="15876" max="15876" width="15.75" style="1" customWidth="1"/>
    <col min="15877" max="15880" width="0" style="1" hidden="1" customWidth="1"/>
    <col min="15881" max="16128" width="8" style="1"/>
    <col min="16129" max="16129" width="0" style="1" hidden="1" customWidth="1"/>
    <col min="16130" max="16130" width="27.625" style="1" customWidth="1"/>
    <col min="16131" max="16131" width="41.75" style="1" customWidth="1"/>
    <col min="16132" max="16132" width="15.75" style="1" customWidth="1"/>
    <col min="16133" max="16136" width="0" style="1" hidden="1" customWidth="1"/>
    <col min="16137" max="16384" width="8" style="1"/>
  </cols>
  <sheetData>
    <row r="1" spans="2:15" ht="22.5" customHeight="1"/>
    <row r="2" spans="2:15" ht="49.5" customHeight="1">
      <c r="B2" s="77" t="s">
        <v>0</v>
      </c>
      <c r="C2" s="77"/>
      <c r="D2" s="77"/>
    </row>
    <row r="3" spans="2:15" ht="25.5">
      <c r="B3" s="78" t="s">
        <v>1</v>
      </c>
      <c r="C3" s="78"/>
      <c r="D3" s="78"/>
    </row>
    <row r="4" spans="2:15" ht="64.5" customHeight="1"/>
    <row r="5" spans="2:15" ht="64.5" customHeight="1">
      <c r="B5" s="79"/>
      <c r="C5" s="79"/>
      <c r="D5" s="79"/>
      <c r="O5" s="2"/>
    </row>
    <row r="6" spans="2:15" ht="45.75" customHeight="1"/>
    <row r="7" spans="2:15" ht="18.75">
      <c r="B7" s="3" t="s">
        <v>2</v>
      </c>
      <c r="C7" s="4"/>
      <c r="D7" s="5" t="s">
        <v>3</v>
      </c>
    </row>
    <row r="8" spans="2:15" ht="18.75" hidden="1">
      <c r="B8" s="3" t="s">
        <v>4</v>
      </c>
      <c r="C8" s="80" t="s">
        <v>5</v>
      </c>
      <c r="D8" s="80"/>
    </row>
    <row r="9" spans="2:15" ht="18.75">
      <c r="B9" s="3" t="s">
        <v>6</v>
      </c>
      <c r="C9" s="6"/>
      <c r="D9" s="3"/>
    </row>
    <row r="10" spans="2:15" ht="18.75">
      <c r="B10" s="3" t="s">
        <v>7</v>
      </c>
      <c r="C10" s="7"/>
      <c r="D10" s="3"/>
    </row>
    <row r="11" spans="2:15" ht="18.75">
      <c r="B11" s="3" t="s">
        <v>8</v>
      </c>
      <c r="C11" s="8"/>
      <c r="D11" s="3"/>
    </row>
  </sheetData>
  <mergeCells count="4">
    <mergeCell ref="B2:D2"/>
    <mergeCell ref="B3:D3"/>
    <mergeCell ref="B5:D5"/>
    <mergeCell ref="C8:D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F38" sqref="F38"/>
    </sheetView>
  </sheetViews>
  <sheetFormatPr defaultColWidth="8" defaultRowHeight="13.5"/>
  <cols>
    <col min="1" max="1" width="8" style="68"/>
    <col min="2" max="2" width="8.875" style="1" customWidth="1"/>
    <col min="3" max="3" width="36.125" style="1" customWidth="1"/>
    <col min="4" max="4" width="27" style="1" customWidth="1"/>
    <col min="5" max="5" width="23.875" style="1" customWidth="1"/>
    <col min="6" max="6" width="30.625" style="1" customWidth="1"/>
    <col min="7" max="7" width="43.625" style="1" customWidth="1"/>
    <col min="8" max="8" width="19.25" style="1" customWidth="1"/>
    <col min="9" max="9" width="16.125" style="1" customWidth="1"/>
    <col min="10" max="257" width="8" style="1"/>
    <col min="258" max="258" width="9.625" style="1" customWidth="1"/>
    <col min="259" max="259" width="36.125" style="1" customWidth="1"/>
    <col min="260" max="260" width="38.125" style="1" customWidth="1"/>
    <col min="261" max="261" width="9.625" style="1" customWidth="1"/>
    <col min="262" max="262" width="30.625" style="1" customWidth="1"/>
    <col min="263" max="263" width="43.625" style="1" customWidth="1"/>
    <col min="264" max="264" width="19.25" style="1" customWidth="1"/>
    <col min="265" max="265" width="16.125" style="1" customWidth="1"/>
    <col min="266" max="513" width="8" style="1"/>
    <col min="514" max="514" width="9.625" style="1" customWidth="1"/>
    <col min="515" max="515" width="36.125" style="1" customWidth="1"/>
    <col min="516" max="516" width="38.125" style="1" customWidth="1"/>
    <col min="517" max="517" width="9.625" style="1" customWidth="1"/>
    <col min="518" max="518" width="30.625" style="1" customWidth="1"/>
    <col min="519" max="519" width="43.625" style="1" customWidth="1"/>
    <col min="520" max="520" width="19.25" style="1" customWidth="1"/>
    <col min="521" max="521" width="16.125" style="1" customWidth="1"/>
    <col min="522" max="769" width="8" style="1"/>
    <col min="770" max="770" width="9.625" style="1" customWidth="1"/>
    <col min="771" max="771" width="36.125" style="1" customWidth="1"/>
    <col min="772" max="772" width="38.125" style="1" customWidth="1"/>
    <col min="773" max="773" width="9.625" style="1" customWidth="1"/>
    <col min="774" max="774" width="30.625" style="1" customWidth="1"/>
    <col min="775" max="775" width="43.625" style="1" customWidth="1"/>
    <col min="776" max="776" width="19.25" style="1" customWidth="1"/>
    <col min="777" max="777" width="16.125" style="1" customWidth="1"/>
    <col min="778" max="1025" width="8" style="1"/>
    <col min="1026" max="1026" width="9.625" style="1" customWidth="1"/>
    <col min="1027" max="1027" width="36.125" style="1" customWidth="1"/>
    <col min="1028" max="1028" width="38.125" style="1" customWidth="1"/>
    <col min="1029" max="1029" width="9.625" style="1" customWidth="1"/>
    <col min="1030" max="1030" width="30.625" style="1" customWidth="1"/>
    <col min="1031" max="1031" width="43.625" style="1" customWidth="1"/>
    <col min="1032" max="1032" width="19.25" style="1" customWidth="1"/>
    <col min="1033" max="1033" width="16.125" style="1" customWidth="1"/>
    <col min="1034" max="1281" width="8" style="1"/>
    <col min="1282" max="1282" width="9.625" style="1" customWidth="1"/>
    <col min="1283" max="1283" width="36.125" style="1" customWidth="1"/>
    <col min="1284" max="1284" width="38.125" style="1" customWidth="1"/>
    <col min="1285" max="1285" width="9.625" style="1" customWidth="1"/>
    <col min="1286" max="1286" width="30.625" style="1" customWidth="1"/>
    <col min="1287" max="1287" width="43.625" style="1" customWidth="1"/>
    <col min="1288" max="1288" width="19.25" style="1" customWidth="1"/>
    <col min="1289" max="1289" width="16.125" style="1" customWidth="1"/>
    <col min="1290" max="1537" width="8" style="1"/>
    <col min="1538" max="1538" width="9.625" style="1" customWidth="1"/>
    <col min="1539" max="1539" width="36.125" style="1" customWidth="1"/>
    <col min="1540" max="1540" width="38.125" style="1" customWidth="1"/>
    <col min="1541" max="1541" width="9.625" style="1" customWidth="1"/>
    <col min="1542" max="1542" width="30.625" style="1" customWidth="1"/>
    <col min="1543" max="1543" width="43.625" style="1" customWidth="1"/>
    <col min="1544" max="1544" width="19.25" style="1" customWidth="1"/>
    <col min="1545" max="1545" width="16.125" style="1" customWidth="1"/>
    <col min="1546" max="1793" width="8" style="1"/>
    <col min="1794" max="1794" width="9.625" style="1" customWidth="1"/>
    <col min="1795" max="1795" width="36.125" style="1" customWidth="1"/>
    <col min="1796" max="1796" width="38.125" style="1" customWidth="1"/>
    <col min="1797" max="1797" width="9.625" style="1" customWidth="1"/>
    <col min="1798" max="1798" width="30.625" style="1" customWidth="1"/>
    <col min="1799" max="1799" width="43.625" style="1" customWidth="1"/>
    <col min="1800" max="1800" width="19.25" style="1" customWidth="1"/>
    <col min="1801" max="1801" width="16.125" style="1" customWidth="1"/>
    <col min="1802" max="2049" width="8" style="1"/>
    <col min="2050" max="2050" width="9.625" style="1" customWidth="1"/>
    <col min="2051" max="2051" width="36.125" style="1" customWidth="1"/>
    <col min="2052" max="2052" width="38.125" style="1" customWidth="1"/>
    <col min="2053" max="2053" width="9.625" style="1" customWidth="1"/>
    <col min="2054" max="2054" width="30.625" style="1" customWidth="1"/>
    <col min="2055" max="2055" width="43.625" style="1" customWidth="1"/>
    <col min="2056" max="2056" width="19.25" style="1" customWidth="1"/>
    <col min="2057" max="2057" width="16.125" style="1" customWidth="1"/>
    <col min="2058" max="2305" width="8" style="1"/>
    <col min="2306" max="2306" width="9.625" style="1" customWidth="1"/>
    <col min="2307" max="2307" width="36.125" style="1" customWidth="1"/>
    <col min="2308" max="2308" width="38.125" style="1" customWidth="1"/>
    <col min="2309" max="2309" width="9.625" style="1" customWidth="1"/>
    <col min="2310" max="2310" width="30.625" style="1" customWidth="1"/>
    <col min="2311" max="2311" width="43.625" style="1" customWidth="1"/>
    <col min="2312" max="2312" width="19.25" style="1" customWidth="1"/>
    <col min="2313" max="2313" width="16.125" style="1" customWidth="1"/>
    <col min="2314" max="2561" width="8" style="1"/>
    <col min="2562" max="2562" width="9.625" style="1" customWidth="1"/>
    <col min="2563" max="2563" width="36.125" style="1" customWidth="1"/>
    <col min="2564" max="2564" width="38.125" style="1" customWidth="1"/>
    <col min="2565" max="2565" width="9.625" style="1" customWidth="1"/>
    <col min="2566" max="2566" width="30.625" style="1" customWidth="1"/>
    <col min="2567" max="2567" width="43.625" style="1" customWidth="1"/>
    <col min="2568" max="2568" width="19.25" style="1" customWidth="1"/>
    <col min="2569" max="2569" width="16.125" style="1" customWidth="1"/>
    <col min="2570" max="2817" width="8" style="1"/>
    <col min="2818" max="2818" width="9.625" style="1" customWidth="1"/>
    <col min="2819" max="2819" width="36.125" style="1" customWidth="1"/>
    <col min="2820" max="2820" width="38.125" style="1" customWidth="1"/>
    <col min="2821" max="2821" width="9.625" style="1" customWidth="1"/>
    <col min="2822" max="2822" width="30.625" style="1" customWidth="1"/>
    <col min="2823" max="2823" width="43.625" style="1" customWidth="1"/>
    <col min="2824" max="2824" width="19.25" style="1" customWidth="1"/>
    <col min="2825" max="2825" width="16.125" style="1" customWidth="1"/>
    <col min="2826" max="3073" width="8" style="1"/>
    <col min="3074" max="3074" width="9.625" style="1" customWidth="1"/>
    <col min="3075" max="3075" width="36.125" style="1" customWidth="1"/>
    <col min="3076" max="3076" width="38.125" style="1" customWidth="1"/>
    <col min="3077" max="3077" width="9.625" style="1" customWidth="1"/>
    <col min="3078" max="3078" width="30.625" style="1" customWidth="1"/>
    <col min="3079" max="3079" width="43.625" style="1" customWidth="1"/>
    <col min="3080" max="3080" width="19.25" style="1" customWidth="1"/>
    <col min="3081" max="3081" width="16.125" style="1" customWidth="1"/>
    <col min="3082" max="3329" width="8" style="1"/>
    <col min="3330" max="3330" width="9.625" style="1" customWidth="1"/>
    <col min="3331" max="3331" width="36.125" style="1" customWidth="1"/>
    <col min="3332" max="3332" width="38.125" style="1" customWidth="1"/>
    <col min="3333" max="3333" width="9.625" style="1" customWidth="1"/>
    <col min="3334" max="3334" width="30.625" style="1" customWidth="1"/>
    <col min="3335" max="3335" width="43.625" style="1" customWidth="1"/>
    <col min="3336" max="3336" width="19.25" style="1" customWidth="1"/>
    <col min="3337" max="3337" width="16.125" style="1" customWidth="1"/>
    <col min="3338" max="3585" width="8" style="1"/>
    <col min="3586" max="3586" width="9.625" style="1" customWidth="1"/>
    <col min="3587" max="3587" width="36.125" style="1" customWidth="1"/>
    <col min="3588" max="3588" width="38.125" style="1" customWidth="1"/>
    <col min="3589" max="3589" width="9.625" style="1" customWidth="1"/>
    <col min="3590" max="3590" width="30.625" style="1" customWidth="1"/>
    <col min="3591" max="3591" width="43.625" style="1" customWidth="1"/>
    <col min="3592" max="3592" width="19.25" style="1" customWidth="1"/>
    <col min="3593" max="3593" width="16.125" style="1" customWidth="1"/>
    <col min="3594" max="3841" width="8" style="1"/>
    <col min="3842" max="3842" width="9.625" style="1" customWidth="1"/>
    <col min="3843" max="3843" width="36.125" style="1" customWidth="1"/>
    <col min="3844" max="3844" width="38.125" style="1" customWidth="1"/>
    <col min="3845" max="3845" width="9.625" style="1" customWidth="1"/>
    <col min="3846" max="3846" width="30.625" style="1" customWidth="1"/>
    <col min="3847" max="3847" width="43.625" style="1" customWidth="1"/>
    <col min="3848" max="3848" width="19.25" style="1" customWidth="1"/>
    <col min="3849" max="3849" width="16.125" style="1" customWidth="1"/>
    <col min="3850" max="4097" width="8" style="1"/>
    <col min="4098" max="4098" width="9.625" style="1" customWidth="1"/>
    <col min="4099" max="4099" width="36.125" style="1" customWidth="1"/>
    <col min="4100" max="4100" width="38.125" style="1" customWidth="1"/>
    <col min="4101" max="4101" width="9.625" style="1" customWidth="1"/>
    <col min="4102" max="4102" width="30.625" style="1" customWidth="1"/>
    <col min="4103" max="4103" width="43.625" style="1" customWidth="1"/>
    <col min="4104" max="4104" width="19.25" style="1" customWidth="1"/>
    <col min="4105" max="4105" width="16.125" style="1" customWidth="1"/>
    <col min="4106" max="4353" width="8" style="1"/>
    <col min="4354" max="4354" width="9.625" style="1" customWidth="1"/>
    <col min="4355" max="4355" width="36.125" style="1" customWidth="1"/>
    <col min="4356" max="4356" width="38.125" style="1" customWidth="1"/>
    <col min="4357" max="4357" width="9.625" style="1" customWidth="1"/>
    <col min="4358" max="4358" width="30.625" style="1" customWidth="1"/>
    <col min="4359" max="4359" width="43.625" style="1" customWidth="1"/>
    <col min="4360" max="4360" width="19.25" style="1" customWidth="1"/>
    <col min="4361" max="4361" width="16.125" style="1" customWidth="1"/>
    <col min="4362" max="4609" width="8" style="1"/>
    <col min="4610" max="4610" width="9.625" style="1" customWidth="1"/>
    <col min="4611" max="4611" width="36.125" style="1" customWidth="1"/>
    <col min="4612" max="4612" width="38.125" style="1" customWidth="1"/>
    <col min="4613" max="4613" width="9.625" style="1" customWidth="1"/>
    <col min="4614" max="4614" width="30.625" style="1" customWidth="1"/>
    <col min="4615" max="4615" width="43.625" style="1" customWidth="1"/>
    <col min="4616" max="4616" width="19.25" style="1" customWidth="1"/>
    <col min="4617" max="4617" width="16.125" style="1" customWidth="1"/>
    <col min="4618" max="4865" width="8" style="1"/>
    <col min="4866" max="4866" width="9.625" style="1" customWidth="1"/>
    <col min="4867" max="4867" width="36.125" style="1" customWidth="1"/>
    <col min="4868" max="4868" width="38.125" style="1" customWidth="1"/>
    <col min="4869" max="4869" width="9.625" style="1" customWidth="1"/>
    <col min="4870" max="4870" width="30.625" style="1" customWidth="1"/>
    <col min="4871" max="4871" width="43.625" style="1" customWidth="1"/>
    <col min="4872" max="4872" width="19.25" style="1" customWidth="1"/>
    <col min="4873" max="4873" width="16.125" style="1" customWidth="1"/>
    <col min="4874" max="5121" width="8" style="1"/>
    <col min="5122" max="5122" width="9.625" style="1" customWidth="1"/>
    <col min="5123" max="5123" width="36.125" style="1" customWidth="1"/>
    <col min="5124" max="5124" width="38.125" style="1" customWidth="1"/>
    <col min="5125" max="5125" width="9.625" style="1" customWidth="1"/>
    <col min="5126" max="5126" width="30.625" style="1" customWidth="1"/>
    <col min="5127" max="5127" width="43.625" style="1" customWidth="1"/>
    <col min="5128" max="5128" width="19.25" style="1" customWidth="1"/>
    <col min="5129" max="5129" width="16.125" style="1" customWidth="1"/>
    <col min="5130" max="5377" width="8" style="1"/>
    <col min="5378" max="5378" width="9.625" style="1" customWidth="1"/>
    <col min="5379" max="5379" width="36.125" style="1" customWidth="1"/>
    <col min="5380" max="5380" width="38.125" style="1" customWidth="1"/>
    <col min="5381" max="5381" width="9.625" style="1" customWidth="1"/>
    <col min="5382" max="5382" width="30.625" style="1" customWidth="1"/>
    <col min="5383" max="5383" width="43.625" style="1" customWidth="1"/>
    <col min="5384" max="5384" width="19.25" style="1" customWidth="1"/>
    <col min="5385" max="5385" width="16.125" style="1" customWidth="1"/>
    <col min="5386" max="5633" width="8" style="1"/>
    <col min="5634" max="5634" width="9.625" style="1" customWidth="1"/>
    <col min="5635" max="5635" width="36.125" style="1" customWidth="1"/>
    <col min="5636" max="5636" width="38.125" style="1" customWidth="1"/>
    <col min="5637" max="5637" width="9.625" style="1" customWidth="1"/>
    <col min="5638" max="5638" width="30.625" style="1" customWidth="1"/>
    <col min="5639" max="5639" width="43.625" style="1" customWidth="1"/>
    <col min="5640" max="5640" width="19.25" style="1" customWidth="1"/>
    <col min="5641" max="5641" width="16.125" style="1" customWidth="1"/>
    <col min="5642" max="5889" width="8" style="1"/>
    <col min="5890" max="5890" width="9.625" style="1" customWidth="1"/>
    <col min="5891" max="5891" width="36.125" style="1" customWidth="1"/>
    <col min="5892" max="5892" width="38.125" style="1" customWidth="1"/>
    <col min="5893" max="5893" width="9.625" style="1" customWidth="1"/>
    <col min="5894" max="5894" width="30.625" style="1" customWidth="1"/>
    <col min="5895" max="5895" width="43.625" style="1" customWidth="1"/>
    <col min="5896" max="5896" width="19.25" style="1" customWidth="1"/>
    <col min="5897" max="5897" width="16.125" style="1" customWidth="1"/>
    <col min="5898" max="6145" width="8" style="1"/>
    <col min="6146" max="6146" width="9.625" style="1" customWidth="1"/>
    <col min="6147" max="6147" width="36.125" style="1" customWidth="1"/>
    <col min="6148" max="6148" width="38.125" style="1" customWidth="1"/>
    <col min="6149" max="6149" width="9.625" style="1" customWidth="1"/>
    <col min="6150" max="6150" width="30.625" style="1" customWidth="1"/>
    <col min="6151" max="6151" width="43.625" style="1" customWidth="1"/>
    <col min="6152" max="6152" width="19.25" style="1" customWidth="1"/>
    <col min="6153" max="6153" width="16.125" style="1" customWidth="1"/>
    <col min="6154" max="6401" width="8" style="1"/>
    <col min="6402" max="6402" width="9.625" style="1" customWidth="1"/>
    <col min="6403" max="6403" width="36.125" style="1" customWidth="1"/>
    <col min="6404" max="6404" width="38.125" style="1" customWidth="1"/>
    <col min="6405" max="6405" width="9.625" style="1" customWidth="1"/>
    <col min="6406" max="6406" width="30.625" style="1" customWidth="1"/>
    <col min="6407" max="6407" width="43.625" style="1" customWidth="1"/>
    <col min="6408" max="6408" width="19.25" style="1" customWidth="1"/>
    <col min="6409" max="6409" width="16.125" style="1" customWidth="1"/>
    <col min="6410" max="6657" width="8" style="1"/>
    <col min="6658" max="6658" width="9.625" style="1" customWidth="1"/>
    <col min="6659" max="6659" width="36.125" style="1" customWidth="1"/>
    <col min="6660" max="6660" width="38.125" style="1" customWidth="1"/>
    <col min="6661" max="6661" width="9.625" style="1" customWidth="1"/>
    <col min="6662" max="6662" width="30.625" style="1" customWidth="1"/>
    <col min="6663" max="6663" width="43.625" style="1" customWidth="1"/>
    <col min="6664" max="6664" width="19.25" style="1" customWidth="1"/>
    <col min="6665" max="6665" width="16.125" style="1" customWidth="1"/>
    <col min="6666" max="6913" width="8" style="1"/>
    <col min="6914" max="6914" width="9.625" style="1" customWidth="1"/>
    <col min="6915" max="6915" width="36.125" style="1" customWidth="1"/>
    <col min="6916" max="6916" width="38.125" style="1" customWidth="1"/>
    <col min="6917" max="6917" width="9.625" style="1" customWidth="1"/>
    <col min="6918" max="6918" width="30.625" style="1" customWidth="1"/>
    <col min="6919" max="6919" width="43.625" style="1" customWidth="1"/>
    <col min="6920" max="6920" width="19.25" style="1" customWidth="1"/>
    <col min="6921" max="6921" width="16.125" style="1" customWidth="1"/>
    <col min="6922" max="7169" width="8" style="1"/>
    <col min="7170" max="7170" width="9.625" style="1" customWidth="1"/>
    <col min="7171" max="7171" width="36.125" style="1" customWidth="1"/>
    <col min="7172" max="7172" width="38.125" style="1" customWidth="1"/>
    <col min="7173" max="7173" width="9.625" style="1" customWidth="1"/>
    <col min="7174" max="7174" width="30.625" style="1" customWidth="1"/>
    <col min="7175" max="7175" width="43.625" style="1" customWidth="1"/>
    <col min="7176" max="7176" width="19.25" style="1" customWidth="1"/>
    <col min="7177" max="7177" width="16.125" style="1" customWidth="1"/>
    <col min="7178" max="7425" width="8" style="1"/>
    <col min="7426" max="7426" width="9.625" style="1" customWidth="1"/>
    <col min="7427" max="7427" width="36.125" style="1" customWidth="1"/>
    <col min="7428" max="7428" width="38.125" style="1" customWidth="1"/>
    <col min="7429" max="7429" width="9.625" style="1" customWidth="1"/>
    <col min="7430" max="7430" width="30.625" style="1" customWidth="1"/>
    <col min="7431" max="7431" width="43.625" style="1" customWidth="1"/>
    <col min="7432" max="7432" width="19.25" style="1" customWidth="1"/>
    <col min="7433" max="7433" width="16.125" style="1" customWidth="1"/>
    <col min="7434" max="7681" width="8" style="1"/>
    <col min="7682" max="7682" width="9.625" style="1" customWidth="1"/>
    <col min="7683" max="7683" width="36.125" style="1" customWidth="1"/>
    <col min="7684" max="7684" width="38.125" style="1" customWidth="1"/>
    <col min="7685" max="7685" width="9.625" style="1" customWidth="1"/>
    <col min="7686" max="7686" width="30.625" style="1" customWidth="1"/>
    <col min="7687" max="7687" width="43.625" style="1" customWidth="1"/>
    <col min="7688" max="7688" width="19.25" style="1" customWidth="1"/>
    <col min="7689" max="7689" width="16.125" style="1" customWidth="1"/>
    <col min="7690" max="7937" width="8" style="1"/>
    <col min="7938" max="7938" width="9.625" style="1" customWidth="1"/>
    <col min="7939" max="7939" width="36.125" style="1" customWidth="1"/>
    <col min="7940" max="7940" width="38.125" style="1" customWidth="1"/>
    <col min="7941" max="7941" width="9.625" style="1" customWidth="1"/>
    <col min="7942" max="7942" width="30.625" style="1" customWidth="1"/>
    <col min="7943" max="7943" width="43.625" style="1" customWidth="1"/>
    <col min="7944" max="7944" width="19.25" style="1" customWidth="1"/>
    <col min="7945" max="7945" width="16.125" style="1" customWidth="1"/>
    <col min="7946" max="8193" width="8" style="1"/>
    <col min="8194" max="8194" width="9.625" style="1" customWidth="1"/>
    <col min="8195" max="8195" width="36.125" style="1" customWidth="1"/>
    <col min="8196" max="8196" width="38.125" style="1" customWidth="1"/>
    <col min="8197" max="8197" width="9.625" style="1" customWidth="1"/>
    <col min="8198" max="8198" width="30.625" style="1" customWidth="1"/>
    <col min="8199" max="8199" width="43.625" style="1" customWidth="1"/>
    <col min="8200" max="8200" width="19.25" style="1" customWidth="1"/>
    <col min="8201" max="8201" width="16.125" style="1" customWidth="1"/>
    <col min="8202" max="8449" width="8" style="1"/>
    <col min="8450" max="8450" width="9.625" style="1" customWidth="1"/>
    <col min="8451" max="8451" width="36.125" style="1" customWidth="1"/>
    <col min="8452" max="8452" width="38.125" style="1" customWidth="1"/>
    <col min="8453" max="8453" width="9.625" style="1" customWidth="1"/>
    <col min="8454" max="8454" width="30.625" style="1" customWidth="1"/>
    <col min="8455" max="8455" width="43.625" style="1" customWidth="1"/>
    <col min="8456" max="8456" width="19.25" style="1" customWidth="1"/>
    <col min="8457" max="8457" width="16.125" style="1" customWidth="1"/>
    <col min="8458" max="8705" width="8" style="1"/>
    <col min="8706" max="8706" width="9.625" style="1" customWidth="1"/>
    <col min="8707" max="8707" width="36.125" style="1" customWidth="1"/>
    <col min="8708" max="8708" width="38.125" style="1" customWidth="1"/>
    <col min="8709" max="8709" width="9.625" style="1" customWidth="1"/>
    <col min="8710" max="8710" width="30.625" style="1" customWidth="1"/>
    <col min="8711" max="8711" width="43.625" style="1" customWidth="1"/>
    <col min="8712" max="8712" width="19.25" style="1" customWidth="1"/>
    <col min="8713" max="8713" width="16.125" style="1" customWidth="1"/>
    <col min="8714" max="8961" width="8" style="1"/>
    <col min="8962" max="8962" width="9.625" style="1" customWidth="1"/>
    <col min="8963" max="8963" width="36.125" style="1" customWidth="1"/>
    <col min="8964" max="8964" width="38.125" style="1" customWidth="1"/>
    <col min="8965" max="8965" width="9.625" style="1" customWidth="1"/>
    <col min="8966" max="8966" width="30.625" style="1" customWidth="1"/>
    <col min="8967" max="8967" width="43.625" style="1" customWidth="1"/>
    <col min="8968" max="8968" width="19.25" style="1" customWidth="1"/>
    <col min="8969" max="8969" width="16.125" style="1" customWidth="1"/>
    <col min="8970" max="9217" width="8" style="1"/>
    <col min="9218" max="9218" width="9.625" style="1" customWidth="1"/>
    <col min="9219" max="9219" width="36.125" style="1" customWidth="1"/>
    <col min="9220" max="9220" width="38.125" style="1" customWidth="1"/>
    <col min="9221" max="9221" width="9.625" style="1" customWidth="1"/>
    <col min="9222" max="9222" width="30.625" style="1" customWidth="1"/>
    <col min="9223" max="9223" width="43.625" style="1" customWidth="1"/>
    <col min="9224" max="9224" width="19.25" style="1" customWidth="1"/>
    <col min="9225" max="9225" width="16.125" style="1" customWidth="1"/>
    <col min="9226" max="9473" width="8" style="1"/>
    <col min="9474" max="9474" width="9.625" style="1" customWidth="1"/>
    <col min="9475" max="9475" width="36.125" style="1" customWidth="1"/>
    <col min="9476" max="9476" width="38.125" style="1" customWidth="1"/>
    <col min="9477" max="9477" width="9.625" style="1" customWidth="1"/>
    <col min="9478" max="9478" width="30.625" style="1" customWidth="1"/>
    <col min="9479" max="9479" width="43.625" style="1" customWidth="1"/>
    <col min="9480" max="9480" width="19.25" style="1" customWidth="1"/>
    <col min="9481" max="9481" width="16.125" style="1" customWidth="1"/>
    <col min="9482" max="9729" width="8" style="1"/>
    <col min="9730" max="9730" width="9.625" style="1" customWidth="1"/>
    <col min="9731" max="9731" width="36.125" style="1" customWidth="1"/>
    <col min="9732" max="9732" width="38.125" style="1" customWidth="1"/>
    <col min="9733" max="9733" width="9.625" style="1" customWidth="1"/>
    <col min="9734" max="9734" width="30.625" style="1" customWidth="1"/>
    <col min="9735" max="9735" width="43.625" style="1" customWidth="1"/>
    <col min="9736" max="9736" width="19.25" style="1" customWidth="1"/>
    <col min="9737" max="9737" width="16.125" style="1" customWidth="1"/>
    <col min="9738" max="9985" width="8" style="1"/>
    <col min="9986" max="9986" width="9.625" style="1" customWidth="1"/>
    <col min="9987" max="9987" width="36.125" style="1" customWidth="1"/>
    <col min="9988" max="9988" width="38.125" style="1" customWidth="1"/>
    <col min="9989" max="9989" width="9.625" style="1" customWidth="1"/>
    <col min="9990" max="9990" width="30.625" style="1" customWidth="1"/>
    <col min="9991" max="9991" width="43.625" style="1" customWidth="1"/>
    <col min="9992" max="9992" width="19.25" style="1" customWidth="1"/>
    <col min="9993" max="9993" width="16.125" style="1" customWidth="1"/>
    <col min="9994" max="10241" width="8" style="1"/>
    <col min="10242" max="10242" width="9.625" style="1" customWidth="1"/>
    <col min="10243" max="10243" width="36.125" style="1" customWidth="1"/>
    <col min="10244" max="10244" width="38.125" style="1" customWidth="1"/>
    <col min="10245" max="10245" width="9.625" style="1" customWidth="1"/>
    <col min="10246" max="10246" width="30.625" style="1" customWidth="1"/>
    <col min="10247" max="10247" width="43.625" style="1" customWidth="1"/>
    <col min="10248" max="10248" width="19.25" style="1" customWidth="1"/>
    <col min="10249" max="10249" width="16.125" style="1" customWidth="1"/>
    <col min="10250" max="10497" width="8" style="1"/>
    <col min="10498" max="10498" width="9.625" style="1" customWidth="1"/>
    <col min="10499" max="10499" width="36.125" style="1" customWidth="1"/>
    <col min="10500" max="10500" width="38.125" style="1" customWidth="1"/>
    <col min="10501" max="10501" width="9.625" style="1" customWidth="1"/>
    <col min="10502" max="10502" width="30.625" style="1" customWidth="1"/>
    <col min="10503" max="10503" width="43.625" style="1" customWidth="1"/>
    <col min="10504" max="10504" width="19.25" style="1" customWidth="1"/>
    <col min="10505" max="10505" width="16.125" style="1" customWidth="1"/>
    <col min="10506" max="10753" width="8" style="1"/>
    <col min="10754" max="10754" width="9.625" style="1" customWidth="1"/>
    <col min="10755" max="10755" width="36.125" style="1" customWidth="1"/>
    <col min="10756" max="10756" width="38.125" style="1" customWidth="1"/>
    <col min="10757" max="10757" width="9.625" style="1" customWidth="1"/>
    <col min="10758" max="10758" width="30.625" style="1" customWidth="1"/>
    <col min="10759" max="10759" width="43.625" style="1" customWidth="1"/>
    <col min="10760" max="10760" width="19.25" style="1" customWidth="1"/>
    <col min="10761" max="10761" width="16.125" style="1" customWidth="1"/>
    <col min="10762" max="11009" width="8" style="1"/>
    <col min="11010" max="11010" width="9.625" style="1" customWidth="1"/>
    <col min="11011" max="11011" width="36.125" style="1" customWidth="1"/>
    <col min="11012" max="11012" width="38.125" style="1" customWidth="1"/>
    <col min="11013" max="11013" width="9.625" style="1" customWidth="1"/>
    <col min="11014" max="11014" width="30.625" style="1" customWidth="1"/>
    <col min="11015" max="11015" width="43.625" style="1" customWidth="1"/>
    <col min="11016" max="11016" width="19.25" style="1" customWidth="1"/>
    <col min="11017" max="11017" width="16.125" style="1" customWidth="1"/>
    <col min="11018" max="11265" width="8" style="1"/>
    <col min="11266" max="11266" width="9.625" style="1" customWidth="1"/>
    <col min="11267" max="11267" width="36.125" style="1" customWidth="1"/>
    <col min="11268" max="11268" width="38.125" style="1" customWidth="1"/>
    <col min="11269" max="11269" width="9.625" style="1" customWidth="1"/>
    <col min="11270" max="11270" width="30.625" style="1" customWidth="1"/>
    <col min="11271" max="11271" width="43.625" style="1" customWidth="1"/>
    <col min="11272" max="11272" width="19.25" style="1" customWidth="1"/>
    <col min="11273" max="11273" width="16.125" style="1" customWidth="1"/>
    <col min="11274" max="11521" width="8" style="1"/>
    <col min="11522" max="11522" width="9.625" style="1" customWidth="1"/>
    <col min="11523" max="11523" width="36.125" style="1" customWidth="1"/>
    <col min="11524" max="11524" width="38.125" style="1" customWidth="1"/>
    <col min="11525" max="11525" width="9.625" style="1" customWidth="1"/>
    <col min="11526" max="11526" width="30.625" style="1" customWidth="1"/>
    <col min="11527" max="11527" width="43.625" style="1" customWidth="1"/>
    <col min="11528" max="11528" width="19.25" style="1" customWidth="1"/>
    <col min="11529" max="11529" width="16.125" style="1" customWidth="1"/>
    <col min="11530" max="11777" width="8" style="1"/>
    <col min="11778" max="11778" width="9.625" style="1" customWidth="1"/>
    <col min="11779" max="11779" width="36.125" style="1" customWidth="1"/>
    <col min="11780" max="11780" width="38.125" style="1" customWidth="1"/>
    <col min="11781" max="11781" width="9.625" style="1" customWidth="1"/>
    <col min="11782" max="11782" width="30.625" style="1" customWidth="1"/>
    <col min="11783" max="11783" width="43.625" style="1" customWidth="1"/>
    <col min="11784" max="11784" width="19.25" style="1" customWidth="1"/>
    <col min="11785" max="11785" width="16.125" style="1" customWidth="1"/>
    <col min="11786" max="12033" width="8" style="1"/>
    <col min="12034" max="12034" width="9.625" style="1" customWidth="1"/>
    <col min="12035" max="12035" width="36.125" style="1" customWidth="1"/>
    <col min="12036" max="12036" width="38.125" style="1" customWidth="1"/>
    <col min="12037" max="12037" width="9.625" style="1" customWidth="1"/>
    <col min="12038" max="12038" width="30.625" style="1" customWidth="1"/>
    <col min="12039" max="12039" width="43.625" style="1" customWidth="1"/>
    <col min="12040" max="12040" width="19.25" style="1" customWidth="1"/>
    <col min="12041" max="12041" width="16.125" style="1" customWidth="1"/>
    <col min="12042" max="12289" width="8" style="1"/>
    <col min="12290" max="12290" width="9.625" style="1" customWidth="1"/>
    <col min="12291" max="12291" width="36.125" style="1" customWidth="1"/>
    <col min="12292" max="12292" width="38.125" style="1" customWidth="1"/>
    <col min="12293" max="12293" width="9.625" style="1" customWidth="1"/>
    <col min="12294" max="12294" width="30.625" style="1" customWidth="1"/>
    <col min="12295" max="12295" width="43.625" style="1" customWidth="1"/>
    <col min="12296" max="12296" width="19.25" style="1" customWidth="1"/>
    <col min="12297" max="12297" width="16.125" style="1" customWidth="1"/>
    <col min="12298" max="12545" width="8" style="1"/>
    <col min="12546" max="12546" width="9.625" style="1" customWidth="1"/>
    <col min="12547" max="12547" width="36.125" style="1" customWidth="1"/>
    <col min="12548" max="12548" width="38.125" style="1" customWidth="1"/>
    <col min="12549" max="12549" width="9.625" style="1" customWidth="1"/>
    <col min="12550" max="12550" width="30.625" style="1" customWidth="1"/>
    <col min="12551" max="12551" width="43.625" style="1" customWidth="1"/>
    <col min="12552" max="12552" width="19.25" style="1" customWidth="1"/>
    <col min="12553" max="12553" width="16.125" style="1" customWidth="1"/>
    <col min="12554" max="12801" width="8" style="1"/>
    <col min="12802" max="12802" width="9.625" style="1" customWidth="1"/>
    <col min="12803" max="12803" width="36.125" style="1" customWidth="1"/>
    <col min="12804" max="12804" width="38.125" style="1" customWidth="1"/>
    <col min="12805" max="12805" width="9.625" style="1" customWidth="1"/>
    <col min="12806" max="12806" width="30.625" style="1" customWidth="1"/>
    <col min="12807" max="12807" width="43.625" style="1" customWidth="1"/>
    <col min="12808" max="12808" width="19.25" style="1" customWidth="1"/>
    <col min="12809" max="12809" width="16.125" style="1" customWidth="1"/>
    <col min="12810" max="13057" width="8" style="1"/>
    <col min="13058" max="13058" width="9.625" style="1" customWidth="1"/>
    <col min="13059" max="13059" width="36.125" style="1" customWidth="1"/>
    <col min="13060" max="13060" width="38.125" style="1" customWidth="1"/>
    <col min="13061" max="13061" width="9.625" style="1" customWidth="1"/>
    <col min="13062" max="13062" width="30.625" style="1" customWidth="1"/>
    <col min="13063" max="13063" width="43.625" style="1" customWidth="1"/>
    <col min="13064" max="13064" width="19.25" style="1" customWidth="1"/>
    <col min="13065" max="13065" width="16.125" style="1" customWidth="1"/>
    <col min="13066" max="13313" width="8" style="1"/>
    <col min="13314" max="13314" width="9.625" style="1" customWidth="1"/>
    <col min="13315" max="13315" width="36.125" style="1" customWidth="1"/>
    <col min="13316" max="13316" width="38.125" style="1" customWidth="1"/>
    <col min="13317" max="13317" width="9.625" style="1" customWidth="1"/>
    <col min="13318" max="13318" width="30.625" style="1" customWidth="1"/>
    <col min="13319" max="13319" width="43.625" style="1" customWidth="1"/>
    <col min="13320" max="13320" width="19.25" style="1" customWidth="1"/>
    <col min="13321" max="13321" width="16.125" style="1" customWidth="1"/>
    <col min="13322" max="13569" width="8" style="1"/>
    <col min="13570" max="13570" width="9.625" style="1" customWidth="1"/>
    <col min="13571" max="13571" width="36.125" style="1" customWidth="1"/>
    <col min="13572" max="13572" width="38.125" style="1" customWidth="1"/>
    <col min="13573" max="13573" width="9.625" style="1" customWidth="1"/>
    <col min="13574" max="13574" width="30.625" style="1" customWidth="1"/>
    <col min="13575" max="13575" width="43.625" style="1" customWidth="1"/>
    <col min="13576" max="13576" width="19.25" style="1" customWidth="1"/>
    <col min="13577" max="13577" width="16.125" style="1" customWidth="1"/>
    <col min="13578" max="13825" width="8" style="1"/>
    <col min="13826" max="13826" width="9.625" style="1" customWidth="1"/>
    <col min="13827" max="13827" width="36.125" style="1" customWidth="1"/>
    <col min="13828" max="13828" width="38.125" style="1" customWidth="1"/>
    <col min="13829" max="13829" width="9.625" style="1" customWidth="1"/>
    <col min="13830" max="13830" width="30.625" style="1" customWidth="1"/>
    <col min="13831" max="13831" width="43.625" style="1" customWidth="1"/>
    <col min="13832" max="13832" width="19.25" style="1" customWidth="1"/>
    <col min="13833" max="13833" width="16.125" style="1" customWidth="1"/>
    <col min="13834" max="14081" width="8" style="1"/>
    <col min="14082" max="14082" width="9.625" style="1" customWidth="1"/>
    <col min="14083" max="14083" width="36.125" style="1" customWidth="1"/>
    <col min="14084" max="14084" width="38.125" style="1" customWidth="1"/>
    <col min="14085" max="14085" width="9.625" style="1" customWidth="1"/>
    <col min="14086" max="14086" width="30.625" style="1" customWidth="1"/>
    <col min="14087" max="14087" width="43.625" style="1" customWidth="1"/>
    <col min="14088" max="14088" width="19.25" style="1" customWidth="1"/>
    <col min="14089" max="14089" width="16.125" style="1" customWidth="1"/>
    <col min="14090" max="14337" width="8" style="1"/>
    <col min="14338" max="14338" width="9.625" style="1" customWidth="1"/>
    <col min="14339" max="14339" width="36.125" style="1" customWidth="1"/>
    <col min="14340" max="14340" width="38.125" style="1" customWidth="1"/>
    <col min="14341" max="14341" width="9.625" style="1" customWidth="1"/>
    <col min="14342" max="14342" width="30.625" style="1" customWidth="1"/>
    <col min="14343" max="14343" width="43.625" style="1" customWidth="1"/>
    <col min="14344" max="14344" width="19.25" style="1" customWidth="1"/>
    <col min="14345" max="14345" width="16.125" style="1" customWidth="1"/>
    <col min="14346" max="14593" width="8" style="1"/>
    <col min="14594" max="14594" width="9.625" style="1" customWidth="1"/>
    <col min="14595" max="14595" width="36.125" style="1" customWidth="1"/>
    <col min="14596" max="14596" width="38.125" style="1" customWidth="1"/>
    <col min="14597" max="14597" width="9.625" style="1" customWidth="1"/>
    <col min="14598" max="14598" width="30.625" style="1" customWidth="1"/>
    <col min="14599" max="14599" width="43.625" style="1" customWidth="1"/>
    <col min="14600" max="14600" width="19.25" style="1" customWidth="1"/>
    <col min="14601" max="14601" width="16.125" style="1" customWidth="1"/>
    <col min="14602" max="14849" width="8" style="1"/>
    <col min="14850" max="14850" width="9.625" style="1" customWidth="1"/>
    <col min="14851" max="14851" width="36.125" style="1" customWidth="1"/>
    <col min="14852" max="14852" width="38.125" style="1" customWidth="1"/>
    <col min="14853" max="14853" width="9.625" style="1" customWidth="1"/>
    <col min="14854" max="14854" width="30.625" style="1" customWidth="1"/>
    <col min="14855" max="14855" width="43.625" style="1" customWidth="1"/>
    <col min="14856" max="14856" width="19.25" style="1" customWidth="1"/>
    <col min="14857" max="14857" width="16.125" style="1" customWidth="1"/>
    <col min="14858" max="15105" width="8" style="1"/>
    <col min="15106" max="15106" width="9.625" style="1" customWidth="1"/>
    <col min="15107" max="15107" width="36.125" style="1" customWidth="1"/>
    <col min="15108" max="15108" width="38.125" style="1" customWidth="1"/>
    <col min="15109" max="15109" width="9.625" style="1" customWidth="1"/>
    <col min="15110" max="15110" width="30.625" style="1" customWidth="1"/>
    <col min="15111" max="15111" width="43.625" style="1" customWidth="1"/>
    <col min="15112" max="15112" width="19.25" style="1" customWidth="1"/>
    <col min="15113" max="15113" width="16.125" style="1" customWidth="1"/>
    <col min="15114" max="15361" width="8" style="1"/>
    <col min="15362" max="15362" width="9.625" style="1" customWidth="1"/>
    <col min="15363" max="15363" width="36.125" style="1" customWidth="1"/>
    <col min="15364" max="15364" width="38.125" style="1" customWidth="1"/>
    <col min="15365" max="15365" width="9.625" style="1" customWidth="1"/>
    <col min="15366" max="15366" width="30.625" style="1" customWidth="1"/>
    <col min="15367" max="15367" width="43.625" style="1" customWidth="1"/>
    <col min="15368" max="15368" width="19.25" style="1" customWidth="1"/>
    <col min="15369" max="15369" width="16.125" style="1" customWidth="1"/>
    <col min="15370" max="15617" width="8" style="1"/>
    <col min="15618" max="15618" width="9.625" style="1" customWidth="1"/>
    <col min="15619" max="15619" width="36.125" style="1" customWidth="1"/>
    <col min="15620" max="15620" width="38.125" style="1" customWidth="1"/>
    <col min="15621" max="15621" width="9.625" style="1" customWidth="1"/>
    <col min="15622" max="15622" width="30.625" style="1" customWidth="1"/>
    <col min="15623" max="15623" width="43.625" style="1" customWidth="1"/>
    <col min="15624" max="15624" width="19.25" style="1" customWidth="1"/>
    <col min="15625" max="15625" width="16.125" style="1" customWidth="1"/>
    <col min="15626" max="15873" width="8" style="1"/>
    <col min="15874" max="15874" width="9.625" style="1" customWidth="1"/>
    <col min="15875" max="15875" width="36.125" style="1" customWidth="1"/>
    <col min="15876" max="15876" width="38.125" style="1" customWidth="1"/>
    <col min="15877" max="15877" width="9.625" style="1" customWidth="1"/>
    <col min="15878" max="15878" width="30.625" style="1" customWidth="1"/>
    <col min="15879" max="15879" width="43.625" style="1" customWidth="1"/>
    <col min="15880" max="15880" width="19.25" style="1" customWidth="1"/>
    <col min="15881" max="15881" width="16.125" style="1" customWidth="1"/>
    <col min="15882" max="16129" width="8" style="1"/>
    <col min="16130" max="16130" width="9.625" style="1" customWidth="1"/>
    <col min="16131" max="16131" width="36.125" style="1" customWidth="1"/>
    <col min="16132" max="16132" width="38.125" style="1" customWidth="1"/>
    <col min="16133" max="16133" width="9.625" style="1" customWidth="1"/>
    <col min="16134" max="16134" width="30.625" style="1" customWidth="1"/>
    <col min="16135" max="16135" width="43.625" style="1" customWidth="1"/>
    <col min="16136" max="16136" width="19.25" style="1" customWidth="1"/>
    <col min="16137" max="16137" width="16.125" style="1" customWidth="1"/>
    <col min="16138" max="16384" width="8" style="1"/>
  </cols>
  <sheetData>
    <row r="1" spans="2:9" ht="18" customHeight="1"/>
    <row r="2" spans="2:9" ht="29.1" customHeight="1">
      <c r="B2" s="76" t="s">
        <v>9</v>
      </c>
      <c r="C2" s="76"/>
      <c r="D2" s="76"/>
      <c r="E2" s="68"/>
      <c r="F2" s="68"/>
      <c r="G2" s="68"/>
    </row>
    <row r="3" spans="2:9" ht="34.5" customHeight="1">
      <c r="B3" s="81" t="s">
        <v>17</v>
      </c>
      <c r="C3" s="82"/>
      <c r="D3" s="82"/>
      <c r="E3" s="68"/>
      <c r="F3" s="68"/>
      <c r="G3" s="68"/>
    </row>
    <row r="4" spans="2:9" ht="31.5" customHeight="1">
      <c r="B4" s="9" t="s">
        <v>10</v>
      </c>
      <c r="C4" s="9" t="s">
        <v>11</v>
      </c>
      <c r="D4" s="9" t="s">
        <v>247</v>
      </c>
      <c r="E4" s="9" t="s">
        <v>250</v>
      </c>
    </row>
    <row r="5" spans="2:9" s="68" customFormat="1" ht="31.5" customHeight="1">
      <c r="B5" s="9"/>
      <c r="C5" s="9"/>
      <c r="D5" s="9" t="s">
        <v>12</v>
      </c>
      <c r="E5" s="9" t="s">
        <v>12</v>
      </c>
    </row>
    <row r="6" spans="2:9" ht="31.5" customHeight="1">
      <c r="B6" s="10">
        <v>1</v>
      </c>
      <c r="C6" s="11" t="s">
        <v>13</v>
      </c>
      <c r="D6" s="12"/>
      <c r="E6" s="73"/>
      <c r="H6" s="13"/>
    </row>
    <row r="7" spans="2:9" ht="39.950000000000003" customHeight="1">
      <c r="B7" s="10">
        <v>2</v>
      </c>
      <c r="C7" s="11" t="s">
        <v>14</v>
      </c>
      <c r="D7" s="12"/>
      <c r="E7" s="73"/>
      <c r="H7" s="13"/>
    </row>
    <row r="8" spans="2:9" ht="39" customHeight="1">
      <c r="B8" s="10">
        <v>3</v>
      </c>
      <c r="C8" s="9" t="s">
        <v>15</v>
      </c>
      <c r="D8" s="14">
        <f>(D6+D7)*0.09</f>
        <v>0</v>
      </c>
      <c r="E8" s="14">
        <f>(E6+E7)*0.09</f>
        <v>0</v>
      </c>
      <c r="H8" s="13"/>
    </row>
    <row r="9" spans="2:9" ht="38.1" customHeight="1">
      <c r="B9" s="10">
        <v>4</v>
      </c>
      <c r="C9" s="15" t="s">
        <v>229</v>
      </c>
      <c r="D9" s="12">
        <f>SUM(D6:D8)</f>
        <v>0</v>
      </c>
      <c r="E9" s="12">
        <f>SUM(E6:E8)</f>
        <v>0</v>
      </c>
      <c r="H9" s="13"/>
      <c r="I9" s="16"/>
    </row>
    <row r="10" spans="2:9" ht="36.950000000000003" customHeight="1">
      <c r="B10" s="17" t="s">
        <v>16</v>
      </c>
      <c r="C10" s="75"/>
      <c r="D10" s="74"/>
      <c r="E10" s="73"/>
      <c r="F10" s="68"/>
      <c r="G10" s="68"/>
      <c r="H10" s="13"/>
    </row>
    <row r="11" spans="2:9" ht="31.5" customHeight="1"/>
    <row r="12" spans="2:9" ht="31.5" customHeight="1"/>
    <row r="13" spans="2:9" ht="31.5" customHeight="1"/>
    <row r="14" spans="2:9" ht="31.5" customHeight="1"/>
    <row r="15" spans="2:9" ht="31.5" customHeight="1"/>
    <row r="17" ht="17.25" customHeight="1"/>
    <row r="18" ht="17.25" customHeight="1"/>
    <row r="19" ht="17.25" customHeight="1"/>
    <row r="20" ht="17.25" customHeight="1"/>
    <row r="21" ht="17.25" customHeight="1"/>
    <row r="27" ht="28.5" customHeight="1"/>
    <row r="57" ht="30.75" customHeight="1"/>
  </sheetData>
  <mergeCells count="1">
    <mergeCell ref="B3:D3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8" workbookViewId="0">
      <selection activeCell="F41" sqref="F41"/>
    </sheetView>
  </sheetViews>
  <sheetFormatPr defaultColWidth="8" defaultRowHeight="14.25"/>
  <cols>
    <col min="1" max="1" width="3.875" style="26" customWidth="1"/>
    <col min="2" max="2" width="5.125" style="70" customWidth="1"/>
    <col min="3" max="3" width="13.75" style="70" customWidth="1"/>
    <col min="4" max="4" width="29.125" style="70" customWidth="1"/>
    <col min="5" max="5" width="5.375" style="70" customWidth="1"/>
    <col min="6" max="9" width="9.375" style="70" customWidth="1"/>
    <col min="10" max="10" width="11" style="70" customWidth="1"/>
    <col min="11" max="11" width="14.875" style="70" customWidth="1"/>
    <col min="12" max="12" width="10.5" style="27" customWidth="1"/>
    <col min="13" max="13" width="10.25" style="27" customWidth="1"/>
    <col min="14" max="14" width="14.875" style="66" customWidth="1"/>
    <col min="15" max="15" width="8" style="70" customWidth="1"/>
    <col min="16" max="16" width="11.5" style="70" customWidth="1"/>
    <col min="17" max="198" width="8" style="70" customWidth="1"/>
    <col min="199" max="259" width="8" style="70"/>
    <col min="260" max="260" width="3.875" style="70" customWidth="1"/>
    <col min="261" max="261" width="5.125" style="70" customWidth="1"/>
    <col min="262" max="262" width="13.75" style="70" customWidth="1"/>
    <col min="263" max="263" width="29.125" style="70" customWidth="1"/>
    <col min="264" max="264" width="4.25" style="70" customWidth="1"/>
    <col min="265" max="265" width="9.375" style="70" customWidth="1"/>
    <col min="266" max="266" width="11" style="70" customWidth="1"/>
    <col min="267" max="267" width="14.875" style="70" customWidth="1"/>
    <col min="268" max="268" width="10.5" style="70" customWidth="1"/>
    <col min="269" max="269" width="8" style="70" customWidth="1"/>
    <col min="270" max="270" width="14.875" style="70" customWidth="1"/>
    <col min="271" max="271" width="8" style="70" customWidth="1"/>
    <col min="272" max="272" width="11.5" style="70" customWidth="1"/>
    <col min="273" max="454" width="8" style="70" customWidth="1"/>
    <col min="455" max="515" width="8" style="70"/>
    <col min="516" max="516" width="3.875" style="70" customWidth="1"/>
    <col min="517" max="517" width="5.125" style="70" customWidth="1"/>
    <col min="518" max="518" width="13.75" style="70" customWidth="1"/>
    <col min="519" max="519" width="29.125" style="70" customWidth="1"/>
    <col min="520" max="520" width="4.25" style="70" customWidth="1"/>
    <col min="521" max="521" width="9.375" style="70" customWidth="1"/>
    <col min="522" max="522" width="11" style="70" customWidth="1"/>
    <col min="523" max="523" width="14.875" style="70" customWidth="1"/>
    <col min="524" max="524" width="10.5" style="70" customWidth="1"/>
    <col min="525" max="525" width="8" style="70" customWidth="1"/>
    <col min="526" max="526" width="14.875" style="70" customWidth="1"/>
    <col min="527" max="527" width="8" style="70" customWidth="1"/>
    <col min="528" max="528" width="11.5" style="70" customWidth="1"/>
    <col min="529" max="710" width="8" style="70" customWidth="1"/>
    <col min="711" max="771" width="8" style="70"/>
    <col min="772" max="772" width="3.875" style="70" customWidth="1"/>
    <col min="773" max="773" width="5.125" style="70" customWidth="1"/>
    <col min="774" max="774" width="13.75" style="70" customWidth="1"/>
    <col min="775" max="775" width="29.125" style="70" customWidth="1"/>
    <col min="776" max="776" width="4.25" style="70" customWidth="1"/>
    <col min="777" max="777" width="9.375" style="70" customWidth="1"/>
    <col min="778" max="778" width="11" style="70" customWidth="1"/>
    <col min="779" max="779" width="14.875" style="70" customWidth="1"/>
    <col min="780" max="780" width="10.5" style="70" customWidth="1"/>
    <col min="781" max="781" width="8" style="70" customWidth="1"/>
    <col min="782" max="782" width="14.875" style="70" customWidth="1"/>
    <col min="783" max="783" width="8" style="70" customWidth="1"/>
    <col min="784" max="784" width="11.5" style="70" customWidth="1"/>
    <col min="785" max="966" width="8" style="70" customWidth="1"/>
    <col min="967" max="1027" width="8" style="70"/>
    <col min="1028" max="1028" width="3.875" style="70" customWidth="1"/>
    <col min="1029" max="1029" width="5.125" style="70" customWidth="1"/>
    <col min="1030" max="1030" width="13.75" style="70" customWidth="1"/>
    <col min="1031" max="1031" width="29.125" style="70" customWidth="1"/>
    <col min="1032" max="1032" width="4.25" style="70" customWidth="1"/>
    <col min="1033" max="1033" width="9.375" style="70" customWidth="1"/>
    <col min="1034" max="1034" width="11" style="70" customWidth="1"/>
    <col min="1035" max="1035" width="14.875" style="70" customWidth="1"/>
    <col min="1036" max="1036" width="10.5" style="70" customWidth="1"/>
    <col min="1037" max="1037" width="8" style="70" customWidth="1"/>
    <col min="1038" max="1038" width="14.875" style="70" customWidth="1"/>
    <col min="1039" max="1039" width="8" style="70" customWidth="1"/>
    <col min="1040" max="1040" width="11.5" style="70" customWidth="1"/>
    <col min="1041" max="1222" width="8" style="70" customWidth="1"/>
    <col min="1223" max="1283" width="8" style="70"/>
    <col min="1284" max="1284" width="3.875" style="70" customWidth="1"/>
    <col min="1285" max="1285" width="5.125" style="70" customWidth="1"/>
    <col min="1286" max="1286" width="13.75" style="70" customWidth="1"/>
    <col min="1287" max="1287" width="29.125" style="70" customWidth="1"/>
    <col min="1288" max="1288" width="4.25" style="70" customWidth="1"/>
    <col min="1289" max="1289" width="9.375" style="70" customWidth="1"/>
    <col min="1290" max="1290" width="11" style="70" customWidth="1"/>
    <col min="1291" max="1291" width="14.875" style="70" customWidth="1"/>
    <col min="1292" max="1292" width="10.5" style="70" customWidth="1"/>
    <col min="1293" max="1293" width="8" style="70" customWidth="1"/>
    <col min="1294" max="1294" width="14.875" style="70" customWidth="1"/>
    <col min="1295" max="1295" width="8" style="70" customWidth="1"/>
    <col min="1296" max="1296" width="11.5" style="70" customWidth="1"/>
    <col min="1297" max="1478" width="8" style="70" customWidth="1"/>
    <col min="1479" max="1539" width="8" style="70"/>
    <col min="1540" max="1540" width="3.875" style="70" customWidth="1"/>
    <col min="1541" max="1541" width="5.125" style="70" customWidth="1"/>
    <col min="1542" max="1542" width="13.75" style="70" customWidth="1"/>
    <col min="1543" max="1543" width="29.125" style="70" customWidth="1"/>
    <col min="1544" max="1544" width="4.25" style="70" customWidth="1"/>
    <col min="1545" max="1545" width="9.375" style="70" customWidth="1"/>
    <col min="1546" max="1546" width="11" style="70" customWidth="1"/>
    <col min="1547" max="1547" width="14.875" style="70" customWidth="1"/>
    <col min="1548" max="1548" width="10.5" style="70" customWidth="1"/>
    <col min="1549" max="1549" width="8" style="70" customWidth="1"/>
    <col min="1550" max="1550" width="14.875" style="70" customWidth="1"/>
    <col min="1551" max="1551" width="8" style="70" customWidth="1"/>
    <col min="1552" max="1552" width="11.5" style="70" customWidth="1"/>
    <col min="1553" max="1734" width="8" style="70" customWidth="1"/>
    <col min="1735" max="1795" width="8" style="70"/>
    <col min="1796" max="1796" width="3.875" style="70" customWidth="1"/>
    <col min="1797" max="1797" width="5.125" style="70" customWidth="1"/>
    <col min="1798" max="1798" width="13.75" style="70" customWidth="1"/>
    <col min="1799" max="1799" width="29.125" style="70" customWidth="1"/>
    <col min="1800" max="1800" width="4.25" style="70" customWidth="1"/>
    <col min="1801" max="1801" width="9.375" style="70" customWidth="1"/>
    <col min="1802" max="1802" width="11" style="70" customWidth="1"/>
    <col min="1803" max="1803" width="14.875" style="70" customWidth="1"/>
    <col min="1804" max="1804" width="10.5" style="70" customWidth="1"/>
    <col min="1805" max="1805" width="8" style="70" customWidth="1"/>
    <col min="1806" max="1806" width="14.875" style="70" customWidth="1"/>
    <col min="1807" max="1807" width="8" style="70" customWidth="1"/>
    <col min="1808" max="1808" width="11.5" style="70" customWidth="1"/>
    <col min="1809" max="1990" width="8" style="70" customWidth="1"/>
    <col min="1991" max="2051" width="8" style="70"/>
    <col min="2052" max="2052" width="3.875" style="70" customWidth="1"/>
    <col min="2053" max="2053" width="5.125" style="70" customWidth="1"/>
    <col min="2054" max="2054" width="13.75" style="70" customWidth="1"/>
    <col min="2055" max="2055" width="29.125" style="70" customWidth="1"/>
    <col min="2056" max="2056" width="4.25" style="70" customWidth="1"/>
    <col min="2057" max="2057" width="9.375" style="70" customWidth="1"/>
    <col min="2058" max="2058" width="11" style="70" customWidth="1"/>
    <col min="2059" max="2059" width="14.875" style="70" customWidth="1"/>
    <col min="2060" max="2060" width="10.5" style="70" customWidth="1"/>
    <col min="2061" max="2061" width="8" style="70" customWidth="1"/>
    <col min="2062" max="2062" width="14.875" style="70" customWidth="1"/>
    <col min="2063" max="2063" width="8" style="70" customWidth="1"/>
    <col min="2064" max="2064" width="11.5" style="70" customWidth="1"/>
    <col min="2065" max="2246" width="8" style="70" customWidth="1"/>
    <col min="2247" max="2307" width="8" style="70"/>
    <col min="2308" max="2308" width="3.875" style="70" customWidth="1"/>
    <col min="2309" max="2309" width="5.125" style="70" customWidth="1"/>
    <col min="2310" max="2310" width="13.75" style="70" customWidth="1"/>
    <col min="2311" max="2311" width="29.125" style="70" customWidth="1"/>
    <col min="2312" max="2312" width="4.25" style="70" customWidth="1"/>
    <col min="2313" max="2313" width="9.375" style="70" customWidth="1"/>
    <col min="2314" max="2314" width="11" style="70" customWidth="1"/>
    <col min="2315" max="2315" width="14.875" style="70" customWidth="1"/>
    <col min="2316" max="2316" width="10.5" style="70" customWidth="1"/>
    <col min="2317" max="2317" width="8" style="70" customWidth="1"/>
    <col min="2318" max="2318" width="14.875" style="70" customWidth="1"/>
    <col min="2319" max="2319" width="8" style="70" customWidth="1"/>
    <col min="2320" max="2320" width="11.5" style="70" customWidth="1"/>
    <col min="2321" max="2502" width="8" style="70" customWidth="1"/>
    <col min="2503" max="2563" width="8" style="70"/>
    <col min="2564" max="2564" width="3.875" style="70" customWidth="1"/>
    <col min="2565" max="2565" width="5.125" style="70" customWidth="1"/>
    <col min="2566" max="2566" width="13.75" style="70" customWidth="1"/>
    <col min="2567" max="2567" width="29.125" style="70" customWidth="1"/>
    <col min="2568" max="2568" width="4.25" style="70" customWidth="1"/>
    <col min="2569" max="2569" width="9.375" style="70" customWidth="1"/>
    <col min="2570" max="2570" width="11" style="70" customWidth="1"/>
    <col min="2571" max="2571" width="14.875" style="70" customWidth="1"/>
    <col min="2572" max="2572" width="10.5" style="70" customWidth="1"/>
    <col min="2573" max="2573" width="8" style="70" customWidth="1"/>
    <col min="2574" max="2574" width="14.875" style="70" customWidth="1"/>
    <col min="2575" max="2575" width="8" style="70" customWidth="1"/>
    <col min="2576" max="2576" width="11.5" style="70" customWidth="1"/>
    <col min="2577" max="2758" width="8" style="70" customWidth="1"/>
    <col min="2759" max="2819" width="8" style="70"/>
    <col min="2820" max="2820" width="3.875" style="70" customWidth="1"/>
    <col min="2821" max="2821" width="5.125" style="70" customWidth="1"/>
    <col min="2822" max="2822" width="13.75" style="70" customWidth="1"/>
    <col min="2823" max="2823" width="29.125" style="70" customWidth="1"/>
    <col min="2824" max="2824" width="4.25" style="70" customWidth="1"/>
    <col min="2825" max="2825" width="9.375" style="70" customWidth="1"/>
    <col min="2826" max="2826" width="11" style="70" customWidth="1"/>
    <col min="2827" max="2827" width="14.875" style="70" customWidth="1"/>
    <col min="2828" max="2828" width="10.5" style="70" customWidth="1"/>
    <col min="2829" max="2829" width="8" style="70" customWidth="1"/>
    <col min="2830" max="2830" width="14.875" style="70" customWidth="1"/>
    <col min="2831" max="2831" width="8" style="70" customWidth="1"/>
    <col min="2832" max="2832" width="11.5" style="70" customWidth="1"/>
    <col min="2833" max="3014" width="8" style="70" customWidth="1"/>
    <col min="3015" max="3075" width="8" style="70"/>
    <col min="3076" max="3076" width="3.875" style="70" customWidth="1"/>
    <col min="3077" max="3077" width="5.125" style="70" customWidth="1"/>
    <col min="3078" max="3078" width="13.75" style="70" customWidth="1"/>
    <col min="3079" max="3079" width="29.125" style="70" customWidth="1"/>
    <col min="3080" max="3080" width="4.25" style="70" customWidth="1"/>
    <col min="3081" max="3081" width="9.375" style="70" customWidth="1"/>
    <col min="3082" max="3082" width="11" style="70" customWidth="1"/>
    <col min="3083" max="3083" width="14.875" style="70" customWidth="1"/>
    <col min="3084" max="3084" width="10.5" style="70" customWidth="1"/>
    <col min="3085" max="3085" width="8" style="70" customWidth="1"/>
    <col min="3086" max="3086" width="14.875" style="70" customWidth="1"/>
    <col min="3087" max="3087" width="8" style="70" customWidth="1"/>
    <col min="3088" max="3088" width="11.5" style="70" customWidth="1"/>
    <col min="3089" max="3270" width="8" style="70" customWidth="1"/>
    <col min="3271" max="3331" width="8" style="70"/>
    <col min="3332" max="3332" width="3.875" style="70" customWidth="1"/>
    <col min="3333" max="3333" width="5.125" style="70" customWidth="1"/>
    <col min="3334" max="3334" width="13.75" style="70" customWidth="1"/>
    <col min="3335" max="3335" width="29.125" style="70" customWidth="1"/>
    <col min="3336" max="3336" width="4.25" style="70" customWidth="1"/>
    <col min="3337" max="3337" width="9.375" style="70" customWidth="1"/>
    <col min="3338" max="3338" width="11" style="70" customWidth="1"/>
    <col min="3339" max="3339" width="14.875" style="70" customWidth="1"/>
    <col min="3340" max="3340" width="10.5" style="70" customWidth="1"/>
    <col min="3341" max="3341" width="8" style="70" customWidth="1"/>
    <col min="3342" max="3342" width="14.875" style="70" customWidth="1"/>
    <col min="3343" max="3343" width="8" style="70" customWidth="1"/>
    <col min="3344" max="3344" width="11.5" style="70" customWidth="1"/>
    <col min="3345" max="3526" width="8" style="70" customWidth="1"/>
    <col min="3527" max="3587" width="8" style="70"/>
    <col min="3588" max="3588" width="3.875" style="70" customWidth="1"/>
    <col min="3589" max="3589" width="5.125" style="70" customWidth="1"/>
    <col min="3590" max="3590" width="13.75" style="70" customWidth="1"/>
    <col min="3591" max="3591" width="29.125" style="70" customWidth="1"/>
    <col min="3592" max="3592" width="4.25" style="70" customWidth="1"/>
    <col min="3593" max="3593" width="9.375" style="70" customWidth="1"/>
    <col min="3594" max="3594" width="11" style="70" customWidth="1"/>
    <col min="3595" max="3595" width="14.875" style="70" customWidth="1"/>
    <col min="3596" max="3596" width="10.5" style="70" customWidth="1"/>
    <col min="3597" max="3597" width="8" style="70" customWidth="1"/>
    <col min="3598" max="3598" width="14.875" style="70" customWidth="1"/>
    <col min="3599" max="3599" width="8" style="70" customWidth="1"/>
    <col min="3600" max="3600" width="11.5" style="70" customWidth="1"/>
    <col min="3601" max="3782" width="8" style="70" customWidth="1"/>
    <col min="3783" max="3843" width="8" style="70"/>
    <col min="3844" max="3844" width="3.875" style="70" customWidth="1"/>
    <col min="3845" max="3845" width="5.125" style="70" customWidth="1"/>
    <col min="3846" max="3846" width="13.75" style="70" customWidth="1"/>
    <col min="3847" max="3847" width="29.125" style="70" customWidth="1"/>
    <col min="3848" max="3848" width="4.25" style="70" customWidth="1"/>
    <col min="3849" max="3849" width="9.375" style="70" customWidth="1"/>
    <col min="3850" max="3850" width="11" style="70" customWidth="1"/>
    <col min="3851" max="3851" width="14.875" style="70" customWidth="1"/>
    <col min="3852" max="3852" width="10.5" style="70" customWidth="1"/>
    <col min="3853" max="3853" width="8" style="70" customWidth="1"/>
    <col min="3854" max="3854" width="14.875" style="70" customWidth="1"/>
    <col min="3855" max="3855" width="8" style="70" customWidth="1"/>
    <col min="3856" max="3856" width="11.5" style="70" customWidth="1"/>
    <col min="3857" max="4038" width="8" style="70" customWidth="1"/>
    <col min="4039" max="4099" width="8" style="70"/>
    <col min="4100" max="4100" width="3.875" style="70" customWidth="1"/>
    <col min="4101" max="4101" width="5.125" style="70" customWidth="1"/>
    <col min="4102" max="4102" width="13.75" style="70" customWidth="1"/>
    <col min="4103" max="4103" width="29.125" style="70" customWidth="1"/>
    <col min="4104" max="4104" width="4.25" style="70" customWidth="1"/>
    <col min="4105" max="4105" width="9.375" style="70" customWidth="1"/>
    <col min="4106" max="4106" width="11" style="70" customWidth="1"/>
    <col min="4107" max="4107" width="14.875" style="70" customWidth="1"/>
    <col min="4108" max="4108" width="10.5" style="70" customWidth="1"/>
    <col min="4109" max="4109" width="8" style="70" customWidth="1"/>
    <col min="4110" max="4110" width="14.875" style="70" customWidth="1"/>
    <col min="4111" max="4111" width="8" style="70" customWidth="1"/>
    <col min="4112" max="4112" width="11.5" style="70" customWidth="1"/>
    <col min="4113" max="4294" width="8" style="70" customWidth="1"/>
    <col min="4295" max="4355" width="8" style="70"/>
    <col min="4356" max="4356" width="3.875" style="70" customWidth="1"/>
    <col min="4357" max="4357" width="5.125" style="70" customWidth="1"/>
    <col min="4358" max="4358" width="13.75" style="70" customWidth="1"/>
    <col min="4359" max="4359" width="29.125" style="70" customWidth="1"/>
    <col min="4360" max="4360" width="4.25" style="70" customWidth="1"/>
    <col min="4361" max="4361" width="9.375" style="70" customWidth="1"/>
    <col min="4362" max="4362" width="11" style="70" customWidth="1"/>
    <col min="4363" max="4363" width="14.875" style="70" customWidth="1"/>
    <col min="4364" max="4364" width="10.5" style="70" customWidth="1"/>
    <col min="4365" max="4365" width="8" style="70" customWidth="1"/>
    <col min="4366" max="4366" width="14.875" style="70" customWidth="1"/>
    <col min="4367" max="4367" width="8" style="70" customWidth="1"/>
    <col min="4368" max="4368" width="11.5" style="70" customWidth="1"/>
    <col min="4369" max="4550" width="8" style="70" customWidth="1"/>
    <col min="4551" max="4611" width="8" style="70"/>
    <col min="4612" max="4612" width="3.875" style="70" customWidth="1"/>
    <col min="4613" max="4613" width="5.125" style="70" customWidth="1"/>
    <col min="4614" max="4614" width="13.75" style="70" customWidth="1"/>
    <col min="4615" max="4615" width="29.125" style="70" customWidth="1"/>
    <col min="4616" max="4616" width="4.25" style="70" customWidth="1"/>
    <col min="4617" max="4617" width="9.375" style="70" customWidth="1"/>
    <col min="4618" max="4618" width="11" style="70" customWidth="1"/>
    <col min="4619" max="4619" width="14.875" style="70" customWidth="1"/>
    <col min="4620" max="4620" width="10.5" style="70" customWidth="1"/>
    <col min="4621" max="4621" width="8" style="70" customWidth="1"/>
    <col min="4622" max="4622" width="14.875" style="70" customWidth="1"/>
    <col min="4623" max="4623" width="8" style="70" customWidth="1"/>
    <col min="4624" max="4624" width="11.5" style="70" customWidth="1"/>
    <col min="4625" max="4806" width="8" style="70" customWidth="1"/>
    <col min="4807" max="4867" width="8" style="70"/>
    <col min="4868" max="4868" width="3.875" style="70" customWidth="1"/>
    <col min="4869" max="4869" width="5.125" style="70" customWidth="1"/>
    <col min="4870" max="4870" width="13.75" style="70" customWidth="1"/>
    <col min="4871" max="4871" width="29.125" style="70" customWidth="1"/>
    <col min="4872" max="4872" width="4.25" style="70" customWidth="1"/>
    <col min="4873" max="4873" width="9.375" style="70" customWidth="1"/>
    <col min="4874" max="4874" width="11" style="70" customWidth="1"/>
    <col min="4875" max="4875" width="14.875" style="70" customWidth="1"/>
    <col min="4876" max="4876" width="10.5" style="70" customWidth="1"/>
    <col min="4877" max="4877" width="8" style="70" customWidth="1"/>
    <col min="4878" max="4878" width="14.875" style="70" customWidth="1"/>
    <col min="4879" max="4879" width="8" style="70" customWidth="1"/>
    <col min="4880" max="4880" width="11.5" style="70" customWidth="1"/>
    <col min="4881" max="5062" width="8" style="70" customWidth="1"/>
    <col min="5063" max="5123" width="8" style="70"/>
    <col min="5124" max="5124" width="3.875" style="70" customWidth="1"/>
    <col min="5125" max="5125" width="5.125" style="70" customWidth="1"/>
    <col min="5126" max="5126" width="13.75" style="70" customWidth="1"/>
    <col min="5127" max="5127" width="29.125" style="70" customWidth="1"/>
    <col min="5128" max="5128" width="4.25" style="70" customWidth="1"/>
    <col min="5129" max="5129" width="9.375" style="70" customWidth="1"/>
    <col min="5130" max="5130" width="11" style="70" customWidth="1"/>
    <col min="5131" max="5131" width="14.875" style="70" customWidth="1"/>
    <col min="5132" max="5132" width="10.5" style="70" customWidth="1"/>
    <col min="5133" max="5133" width="8" style="70" customWidth="1"/>
    <col min="5134" max="5134" width="14.875" style="70" customWidth="1"/>
    <col min="5135" max="5135" width="8" style="70" customWidth="1"/>
    <col min="5136" max="5136" width="11.5" style="70" customWidth="1"/>
    <col min="5137" max="5318" width="8" style="70" customWidth="1"/>
    <col min="5319" max="5379" width="8" style="70"/>
    <col min="5380" max="5380" width="3.875" style="70" customWidth="1"/>
    <col min="5381" max="5381" width="5.125" style="70" customWidth="1"/>
    <col min="5382" max="5382" width="13.75" style="70" customWidth="1"/>
    <col min="5383" max="5383" width="29.125" style="70" customWidth="1"/>
    <col min="5384" max="5384" width="4.25" style="70" customWidth="1"/>
    <col min="5385" max="5385" width="9.375" style="70" customWidth="1"/>
    <col min="5386" max="5386" width="11" style="70" customWidth="1"/>
    <col min="5387" max="5387" width="14.875" style="70" customWidth="1"/>
    <col min="5388" max="5388" width="10.5" style="70" customWidth="1"/>
    <col min="5389" max="5389" width="8" style="70" customWidth="1"/>
    <col min="5390" max="5390" width="14.875" style="70" customWidth="1"/>
    <col min="5391" max="5391" width="8" style="70" customWidth="1"/>
    <col min="5392" max="5392" width="11.5" style="70" customWidth="1"/>
    <col min="5393" max="5574" width="8" style="70" customWidth="1"/>
    <col min="5575" max="5635" width="8" style="70"/>
    <col min="5636" max="5636" width="3.875" style="70" customWidth="1"/>
    <col min="5637" max="5637" width="5.125" style="70" customWidth="1"/>
    <col min="5638" max="5638" width="13.75" style="70" customWidth="1"/>
    <col min="5639" max="5639" width="29.125" style="70" customWidth="1"/>
    <col min="5640" max="5640" width="4.25" style="70" customWidth="1"/>
    <col min="5641" max="5641" width="9.375" style="70" customWidth="1"/>
    <col min="5642" max="5642" width="11" style="70" customWidth="1"/>
    <col min="5643" max="5643" width="14.875" style="70" customWidth="1"/>
    <col min="5644" max="5644" width="10.5" style="70" customWidth="1"/>
    <col min="5645" max="5645" width="8" style="70" customWidth="1"/>
    <col min="5646" max="5646" width="14.875" style="70" customWidth="1"/>
    <col min="5647" max="5647" width="8" style="70" customWidth="1"/>
    <col min="5648" max="5648" width="11.5" style="70" customWidth="1"/>
    <col min="5649" max="5830" width="8" style="70" customWidth="1"/>
    <col min="5831" max="5891" width="8" style="70"/>
    <col min="5892" max="5892" width="3.875" style="70" customWidth="1"/>
    <col min="5893" max="5893" width="5.125" style="70" customWidth="1"/>
    <col min="5894" max="5894" width="13.75" style="70" customWidth="1"/>
    <col min="5895" max="5895" width="29.125" style="70" customWidth="1"/>
    <col min="5896" max="5896" width="4.25" style="70" customWidth="1"/>
    <col min="5897" max="5897" width="9.375" style="70" customWidth="1"/>
    <col min="5898" max="5898" width="11" style="70" customWidth="1"/>
    <col min="5899" max="5899" width="14.875" style="70" customWidth="1"/>
    <col min="5900" max="5900" width="10.5" style="70" customWidth="1"/>
    <col min="5901" max="5901" width="8" style="70" customWidth="1"/>
    <col min="5902" max="5902" width="14.875" style="70" customWidth="1"/>
    <col min="5903" max="5903" width="8" style="70" customWidth="1"/>
    <col min="5904" max="5904" width="11.5" style="70" customWidth="1"/>
    <col min="5905" max="6086" width="8" style="70" customWidth="1"/>
    <col min="6087" max="6147" width="8" style="70"/>
    <col min="6148" max="6148" width="3.875" style="70" customWidth="1"/>
    <col min="6149" max="6149" width="5.125" style="70" customWidth="1"/>
    <col min="6150" max="6150" width="13.75" style="70" customWidth="1"/>
    <col min="6151" max="6151" width="29.125" style="70" customWidth="1"/>
    <col min="6152" max="6152" width="4.25" style="70" customWidth="1"/>
    <col min="6153" max="6153" width="9.375" style="70" customWidth="1"/>
    <col min="6154" max="6154" width="11" style="70" customWidth="1"/>
    <col min="6155" max="6155" width="14.875" style="70" customWidth="1"/>
    <col min="6156" max="6156" width="10.5" style="70" customWidth="1"/>
    <col min="6157" max="6157" width="8" style="70" customWidth="1"/>
    <col min="6158" max="6158" width="14.875" style="70" customWidth="1"/>
    <col min="6159" max="6159" width="8" style="70" customWidth="1"/>
    <col min="6160" max="6160" width="11.5" style="70" customWidth="1"/>
    <col min="6161" max="6342" width="8" style="70" customWidth="1"/>
    <col min="6343" max="6403" width="8" style="70"/>
    <col min="6404" max="6404" width="3.875" style="70" customWidth="1"/>
    <col min="6405" max="6405" width="5.125" style="70" customWidth="1"/>
    <col min="6406" max="6406" width="13.75" style="70" customWidth="1"/>
    <col min="6407" max="6407" width="29.125" style="70" customWidth="1"/>
    <col min="6408" max="6408" width="4.25" style="70" customWidth="1"/>
    <col min="6409" max="6409" width="9.375" style="70" customWidth="1"/>
    <col min="6410" max="6410" width="11" style="70" customWidth="1"/>
    <col min="6411" max="6411" width="14.875" style="70" customWidth="1"/>
    <col min="6412" max="6412" width="10.5" style="70" customWidth="1"/>
    <col min="6413" max="6413" width="8" style="70" customWidth="1"/>
    <col min="6414" max="6414" width="14.875" style="70" customWidth="1"/>
    <col min="6415" max="6415" width="8" style="70" customWidth="1"/>
    <col min="6416" max="6416" width="11.5" style="70" customWidth="1"/>
    <col min="6417" max="6598" width="8" style="70" customWidth="1"/>
    <col min="6599" max="6659" width="8" style="70"/>
    <col min="6660" max="6660" width="3.875" style="70" customWidth="1"/>
    <col min="6661" max="6661" width="5.125" style="70" customWidth="1"/>
    <col min="6662" max="6662" width="13.75" style="70" customWidth="1"/>
    <col min="6663" max="6663" width="29.125" style="70" customWidth="1"/>
    <col min="6664" max="6664" width="4.25" style="70" customWidth="1"/>
    <col min="6665" max="6665" width="9.375" style="70" customWidth="1"/>
    <col min="6666" max="6666" width="11" style="70" customWidth="1"/>
    <col min="6667" max="6667" width="14.875" style="70" customWidth="1"/>
    <col min="6668" max="6668" width="10.5" style="70" customWidth="1"/>
    <col min="6669" max="6669" width="8" style="70" customWidth="1"/>
    <col min="6670" max="6670" width="14.875" style="70" customWidth="1"/>
    <col min="6671" max="6671" width="8" style="70" customWidth="1"/>
    <col min="6672" max="6672" width="11.5" style="70" customWidth="1"/>
    <col min="6673" max="6854" width="8" style="70" customWidth="1"/>
    <col min="6855" max="6915" width="8" style="70"/>
    <col min="6916" max="6916" width="3.875" style="70" customWidth="1"/>
    <col min="6917" max="6917" width="5.125" style="70" customWidth="1"/>
    <col min="6918" max="6918" width="13.75" style="70" customWidth="1"/>
    <col min="6919" max="6919" width="29.125" style="70" customWidth="1"/>
    <col min="6920" max="6920" width="4.25" style="70" customWidth="1"/>
    <col min="6921" max="6921" width="9.375" style="70" customWidth="1"/>
    <col min="6922" max="6922" width="11" style="70" customWidth="1"/>
    <col min="6923" max="6923" width="14.875" style="70" customWidth="1"/>
    <col min="6924" max="6924" width="10.5" style="70" customWidth="1"/>
    <col min="6925" max="6925" width="8" style="70" customWidth="1"/>
    <col min="6926" max="6926" width="14.875" style="70" customWidth="1"/>
    <col min="6927" max="6927" width="8" style="70" customWidth="1"/>
    <col min="6928" max="6928" width="11.5" style="70" customWidth="1"/>
    <col min="6929" max="7110" width="8" style="70" customWidth="1"/>
    <col min="7111" max="7171" width="8" style="70"/>
    <col min="7172" max="7172" width="3.875" style="70" customWidth="1"/>
    <col min="7173" max="7173" width="5.125" style="70" customWidth="1"/>
    <col min="7174" max="7174" width="13.75" style="70" customWidth="1"/>
    <col min="7175" max="7175" width="29.125" style="70" customWidth="1"/>
    <col min="7176" max="7176" width="4.25" style="70" customWidth="1"/>
    <col min="7177" max="7177" width="9.375" style="70" customWidth="1"/>
    <col min="7178" max="7178" width="11" style="70" customWidth="1"/>
    <col min="7179" max="7179" width="14.875" style="70" customWidth="1"/>
    <col min="7180" max="7180" width="10.5" style="70" customWidth="1"/>
    <col min="7181" max="7181" width="8" style="70" customWidth="1"/>
    <col min="7182" max="7182" width="14.875" style="70" customWidth="1"/>
    <col min="7183" max="7183" width="8" style="70" customWidth="1"/>
    <col min="7184" max="7184" width="11.5" style="70" customWidth="1"/>
    <col min="7185" max="7366" width="8" style="70" customWidth="1"/>
    <col min="7367" max="7427" width="8" style="70"/>
    <col min="7428" max="7428" width="3.875" style="70" customWidth="1"/>
    <col min="7429" max="7429" width="5.125" style="70" customWidth="1"/>
    <col min="7430" max="7430" width="13.75" style="70" customWidth="1"/>
    <col min="7431" max="7431" width="29.125" style="70" customWidth="1"/>
    <col min="7432" max="7432" width="4.25" style="70" customWidth="1"/>
    <col min="7433" max="7433" width="9.375" style="70" customWidth="1"/>
    <col min="7434" max="7434" width="11" style="70" customWidth="1"/>
    <col min="7435" max="7435" width="14.875" style="70" customWidth="1"/>
    <col min="7436" max="7436" width="10.5" style="70" customWidth="1"/>
    <col min="7437" max="7437" width="8" style="70" customWidth="1"/>
    <col min="7438" max="7438" width="14.875" style="70" customWidth="1"/>
    <col min="7439" max="7439" width="8" style="70" customWidth="1"/>
    <col min="7440" max="7440" width="11.5" style="70" customWidth="1"/>
    <col min="7441" max="7622" width="8" style="70" customWidth="1"/>
    <col min="7623" max="7683" width="8" style="70"/>
    <col min="7684" max="7684" width="3.875" style="70" customWidth="1"/>
    <col min="7685" max="7685" width="5.125" style="70" customWidth="1"/>
    <col min="7686" max="7686" width="13.75" style="70" customWidth="1"/>
    <col min="7687" max="7687" width="29.125" style="70" customWidth="1"/>
    <col min="7688" max="7688" width="4.25" style="70" customWidth="1"/>
    <col min="7689" max="7689" width="9.375" style="70" customWidth="1"/>
    <col min="7690" max="7690" width="11" style="70" customWidth="1"/>
    <col min="7691" max="7691" width="14.875" style="70" customWidth="1"/>
    <col min="7692" max="7692" width="10.5" style="70" customWidth="1"/>
    <col min="7693" max="7693" width="8" style="70" customWidth="1"/>
    <col min="7694" max="7694" width="14.875" style="70" customWidth="1"/>
    <col min="7695" max="7695" width="8" style="70" customWidth="1"/>
    <col min="7696" max="7696" width="11.5" style="70" customWidth="1"/>
    <col min="7697" max="7878" width="8" style="70" customWidth="1"/>
    <col min="7879" max="7939" width="8" style="70"/>
    <col min="7940" max="7940" width="3.875" style="70" customWidth="1"/>
    <col min="7941" max="7941" width="5.125" style="70" customWidth="1"/>
    <col min="7942" max="7942" width="13.75" style="70" customWidth="1"/>
    <col min="7943" max="7943" width="29.125" style="70" customWidth="1"/>
    <col min="7944" max="7944" width="4.25" style="70" customWidth="1"/>
    <col min="7945" max="7945" width="9.375" style="70" customWidth="1"/>
    <col min="7946" max="7946" width="11" style="70" customWidth="1"/>
    <col min="7947" max="7947" width="14.875" style="70" customWidth="1"/>
    <col min="7948" max="7948" width="10.5" style="70" customWidth="1"/>
    <col min="7949" max="7949" width="8" style="70" customWidth="1"/>
    <col min="7950" max="7950" width="14.875" style="70" customWidth="1"/>
    <col min="7951" max="7951" width="8" style="70" customWidth="1"/>
    <col min="7952" max="7952" width="11.5" style="70" customWidth="1"/>
    <col min="7953" max="8134" width="8" style="70" customWidth="1"/>
    <col min="8135" max="8195" width="8" style="70"/>
    <col min="8196" max="8196" width="3.875" style="70" customWidth="1"/>
    <col min="8197" max="8197" width="5.125" style="70" customWidth="1"/>
    <col min="8198" max="8198" width="13.75" style="70" customWidth="1"/>
    <col min="8199" max="8199" width="29.125" style="70" customWidth="1"/>
    <col min="8200" max="8200" width="4.25" style="70" customWidth="1"/>
    <col min="8201" max="8201" width="9.375" style="70" customWidth="1"/>
    <col min="8202" max="8202" width="11" style="70" customWidth="1"/>
    <col min="8203" max="8203" width="14.875" style="70" customWidth="1"/>
    <col min="8204" max="8204" width="10.5" style="70" customWidth="1"/>
    <col min="8205" max="8205" width="8" style="70" customWidth="1"/>
    <col min="8206" max="8206" width="14.875" style="70" customWidth="1"/>
    <col min="8207" max="8207" width="8" style="70" customWidth="1"/>
    <col min="8208" max="8208" width="11.5" style="70" customWidth="1"/>
    <col min="8209" max="8390" width="8" style="70" customWidth="1"/>
    <col min="8391" max="8451" width="8" style="70"/>
    <col min="8452" max="8452" width="3.875" style="70" customWidth="1"/>
    <col min="8453" max="8453" width="5.125" style="70" customWidth="1"/>
    <col min="8454" max="8454" width="13.75" style="70" customWidth="1"/>
    <col min="8455" max="8455" width="29.125" style="70" customWidth="1"/>
    <col min="8456" max="8456" width="4.25" style="70" customWidth="1"/>
    <col min="8457" max="8457" width="9.375" style="70" customWidth="1"/>
    <col min="8458" max="8458" width="11" style="70" customWidth="1"/>
    <col min="8459" max="8459" width="14.875" style="70" customWidth="1"/>
    <col min="8460" max="8460" width="10.5" style="70" customWidth="1"/>
    <col min="8461" max="8461" width="8" style="70" customWidth="1"/>
    <col min="8462" max="8462" width="14.875" style="70" customWidth="1"/>
    <col min="8463" max="8463" width="8" style="70" customWidth="1"/>
    <col min="8464" max="8464" width="11.5" style="70" customWidth="1"/>
    <col min="8465" max="8646" width="8" style="70" customWidth="1"/>
    <col min="8647" max="8707" width="8" style="70"/>
    <col min="8708" max="8708" width="3.875" style="70" customWidth="1"/>
    <col min="8709" max="8709" width="5.125" style="70" customWidth="1"/>
    <col min="8710" max="8710" width="13.75" style="70" customWidth="1"/>
    <col min="8711" max="8711" width="29.125" style="70" customWidth="1"/>
    <col min="8712" max="8712" width="4.25" style="70" customWidth="1"/>
    <col min="8713" max="8713" width="9.375" style="70" customWidth="1"/>
    <col min="8714" max="8714" width="11" style="70" customWidth="1"/>
    <col min="8715" max="8715" width="14.875" style="70" customWidth="1"/>
    <col min="8716" max="8716" width="10.5" style="70" customWidth="1"/>
    <col min="8717" max="8717" width="8" style="70" customWidth="1"/>
    <col min="8718" max="8718" width="14.875" style="70" customWidth="1"/>
    <col min="8719" max="8719" width="8" style="70" customWidth="1"/>
    <col min="8720" max="8720" width="11.5" style="70" customWidth="1"/>
    <col min="8721" max="8902" width="8" style="70" customWidth="1"/>
    <col min="8903" max="8963" width="8" style="70"/>
    <col min="8964" max="8964" width="3.875" style="70" customWidth="1"/>
    <col min="8965" max="8965" width="5.125" style="70" customWidth="1"/>
    <col min="8966" max="8966" width="13.75" style="70" customWidth="1"/>
    <col min="8967" max="8967" width="29.125" style="70" customWidth="1"/>
    <col min="8968" max="8968" width="4.25" style="70" customWidth="1"/>
    <col min="8969" max="8969" width="9.375" style="70" customWidth="1"/>
    <col min="8970" max="8970" width="11" style="70" customWidth="1"/>
    <col min="8971" max="8971" width="14.875" style="70" customWidth="1"/>
    <col min="8972" max="8972" width="10.5" style="70" customWidth="1"/>
    <col min="8973" max="8973" width="8" style="70" customWidth="1"/>
    <col min="8974" max="8974" width="14.875" style="70" customWidth="1"/>
    <col min="8975" max="8975" width="8" style="70" customWidth="1"/>
    <col min="8976" max="8976" width="11.5" style="70" customWidth="1"/>
    <col min="8977" max="9158" width="8" style="70" customWidth="1"/>
    <col min="9159" max="9219" width="8" style="70"/>
    <col min="9220" max="9220" width="3.875" style="70" customWidth="1"/>
    <col min="9221" max="9221" width="5.125" style="70" customWidth="1"/>
    <col min="9222" max="9222" width="13.75" style="70" customWidth="1"/>
    <col min="9223" max="9223" width="29.125" style="70" customWidth="1"/>
    <col min="9224" max="9224" width="4.25" style="70" customWidth="1"/>
    <col min="9225" max="9225" width="9.375" style="70" customWidth="1"/>
    <col min="9226" max="9226" width="11" style="70" customWidth="1"/>
    <col min="9227" max="9227" width="14.875" style="70" customWidth="1"/>
    <col min="9228" max="9228" width="10.5" style="70" customWidth="1"/>
    <col min="9229" max="9229" width="8" style="70" customWidth="1"/>
    <col min="9230" max="9230" width="14.875" style="70" customWidth="1"/>
    <col min="9231" max="9231" width="8" style="70" customWidth="1"/>
    <col min="9232" max="9232" width="11.5" style="70" customWidth="1"/>
    <col min="9233" max="9414" width="8" style="70" customWidth="1"/>
    <col min="9415" max="9475" width="8" style="70"/>
    <col min="9476" max="9476" width="3.875" style="70" customWidth="1"/>
    <col min="9477" max="9477" width="5.125" style="70" customWidth="1"/>
    <col min="9478" max="9478" width="13.75" style="70" customWidth="1"/>
    <col min="9479" max="9479" width="29.125" style="70" customWidth="1"/>
    <col min="9480" max="9480" width="4.25" style="70" customWidth="1"/>
    <col min="9481" max="9481" width="9.375" style="70" customWidth="1"/>
    <col min="9482" max="9482" width="11" style="70" customWidth="1"/>
    <col min="9483" max="9483" width="14.875" style="70" customWidth="1"/>
    <col min="9484" max="9484" width="10.5" style="70" customWidth="1"/>
    <col min="9485" max="9485" width="8" style="70" customWidth="1"/>
    <col min="9486" max="9486" width="14.875" style="70" customWidth="1"/>
    <col min="9487" max="9487" width="8" style="70" customWidth="1"/>
    <col min="9488" max="9488" width="11.5" style="70" customWidth="1"/>
    <col min="9489" max="9670" width="8" style="70" customWidth="1"/>
    <col min="9671" max="9731" width="8" style="70"/>
    <col min="9732" max="9732" width="3.875" style="70" customWidth="1"/>
    <col min="9733" max="9733" width="5.125" style="70" customWidth="1"/>
    <col min="9734" max="9734" width="13.75" style="70" customWidth="1"/>
    <col min="9735" max="9735" width="29.125" style="70" customWidth="1"/>
    <col min="9736" max="9736" width="4.25" style="70" customWidth="1"/>
    <col min="9737" max="9737" width="9.375" style="70" customWidth="1"/>
    <col min="9738" max="9738" width="11" style="70" customWidth="1"/>
    <col min="9739" max="9739" width="14.875" style="70" customWidth="1"/>
    <col min="9740" max="9740" width="10.5" style="70" customWidth="1"/>
    <col min="9741" max="9741" width="8" style="70" customWidth="1"/>
    <col min="9742" max="9742" width="14.875" style="70" customWidth="1"/>
    <col min="9743" max="9743" width="8" style="70" customWidth="1"/>
    <col min="9744" max="9744" width="11.5" style="70" customWidth="1"/>
    <col min="9745" max="9926" width="8" style="70" customWidth="1"/>
    <col min="9927" max="9987" width="8" style="70"/>
    <col min="9988" max="9988" width="3.875" style="70" customWidth="1"/>
    <col min="9989" max="9989" width="5.125" style="70" customWidth="1"/>
    <col min="9990" max="9990" width="13.75" style="70" customWidth="1"/>
    <col min="9991" max="9991" width="29.125" style="70" customWidth="1"/>
    <col min="9992" max="9992" width="4.25" style="70" customWidth="1"/>
    <col min="9993" max="9993" width="9.375" style="70" customWidth="1"/>
    <col min="9994" max="9994" width="11" style="70" customWidth="1"/>
    <col min="9995" max="9995" width="14.875" style="70" customWidth="1"/>
    <col min="9996" max="9996" width="10.5" style="70" customWidth="1"/>
    <col min="9997" max="9997" width="8" style="70" customWidth="1"/>
    <col min="9998" max="9998" width="14.875" style="70" customWidth="1"/>
    <col min="9999" max="9999" width="8" style="70" customWidth="1"/>
    <col min="10000" max="10000" width="11.5" style="70" customWidth="1"/>
    <col min="10001" max="10182" width="8" style="70" customWidth="1"/>
    <col min="10183" max="10243" width="8" style="70"/>
    <col min="10244" max="10244" width="3.875" style="70" customWidth="1"/>
    <col min="10245" max="10245" width="5.125" style="70" customWidth="1"/>
    <col min="10246" max="10246" width="13.75" style="70" customWidth="1"/>
    <col min="10247" max="10247" width="29.125" style="70" customWidth="1"/>
    <col min="10248" max="10248" width="4.25" style="70" customWidth="1"/>
    <col min="10249" max="10249" width="9.375" style="70" customWidth="1"/>
    <col min="10250" max="10250" width="11" style="70" customWidth="1"/>
    <col min="10251" max="10251" width="14.875" style="70" customWidth="1"/>
    <col min="10252" max="10252" width="10.5" style="70" customWidth="1"/>
    <col min="10253" max="10253" width="8" style="70" customWidth="1"/>
    <col min="10254" max="10254" width="14.875" style="70" customWidth="1"/>
    <col min="10255" max="10255" width="8" style="70" customWidth="1"/>
    <col min="10256" max="10256" width="11.5" style="70" customWidth="1"/>
    <col min="10257" max="10438" width="8" style="70" customWidth="1"/>
    <col min="10439" max="10499" width="8" style="70"/>
    <col min="10500" max="10500" width="3.875" style="70" customWidth="1"/>
    <col min="10501" max="10501" width="5.125" style="70" customWidth="1"/>
    <col min="10502" max="10502" width="13.75" style="70" customWidth="1"/>
    <col min="10503" max="10503" width="29.125" style="70" customWidth="1"/>
    <col min="10504" max="10504" width="4.25" style="70" customWidth="1"/>
    <col min="10505" max="10505" width="9.375" style="70" customWidth="1"/>
    <col min="10506" max="10506" width="11" style="70" customWidth="1"/>
    <col min="10507" max="10507" width="14.875" style="70" customWidth="1"/>
    <col min="10508" max="10508" width="10.5" style="70" customWidth="1"/>
    <col min="10509" max="10509" width="8" style="70" customWidth="1"/>
    <col min="10510" max="10510" width="14.875" style="70" customWidth="1"/>
    <col min="10511" max="10511" width="8" style="70" customWidth="1"/>
    <col min="10512" max="10512" width="11.5" style="70" customWidth="1"/>
    <col min="10513" max="10694" width="8" style="70" customWidth="1"/>
    <col min="10695" max="10755" width="8" style="70"/>
    <col min="10756" max="10756" width="3.875" style="70" customWidth="1"/>
    <col min="10757" max="10757" width="5.125" style="70" customWidth="1"/>
    <col min="10758" max="10758" width="13.75" style="70" customWidth="1"/>
    <col min="10759" max="10759" width="29.125" style="70" customWidth="1"/>
    <col min="10760" max="10760" width="4.25" style="70" customWidth="1"/>
    <col min="10761" max="10761" width="9.375" style="70" customWidth="1"/>
    <col min="10762" max="10762" width="11" style="70" customWidth="1"/>
    <col min="10763" max="10763" width="14.875" style="70" customWidth="1"/>
    <col min="10764" max="10764" width="10.5" style="70" customWidth="1"/>
    <col min="10765" max="10765" width="8" style="70" customWidth="1"/>
    <col min="10766" max="10766" width="14.875" style="70" customWidth="1"/>
    <col min="10767" max="10767" width="8" style="70" customWidth="1"/>
    <col min="10768" max="10768" width="11.5" style="70" customWidth="1"/>
    <col min="10769" max="10950" width="8" style="70" customWidth="1"/>
    <col min="10951" max="11011" width="8" style="70"/>
    <col min="11012" max="11012" width="3.875" style="70" customWidth="1"/>
    <col min="11013" max="11013" width="5.125" style="70" customWidth="1"/>
    <col min="11014" max="11014" width="13.75" style="70" customWidth="1"/>
    <col min="11015" max="11015" width="29.125" style="70" customWidth="1"/>
    <col min="11016" max="11016" width="4.25" style="70" customWidth="1"/>
    <col min="11017" max="11017" width="9.375" style="70" customWidth="1"/>
    <col min="11018" max="11018" width="11" style="70" customWidth="1"/>
    <col min="11019" max="11019" width="14.875" style="70" customWidth="1"/>
    <col min="11020" max="11020" width="10.5" style="70" customWidth="1"/>
    <col min="11021" max="11021" width="8" style="70" customWidth="1"/>
    <col min="11022" max="11022" width="14.875" style="70" customWidth="1"/>
    <col min="11023" max="11023" width="8" style="70" customWidth="1"/>
    <col min="11024" max="11024" width="11.5" style="70" customWidth="1"/>
    <col min="11025" max="11206" width="8" style="70" customWidth="1"/>
    <col min="11207" max="11267" width="8" style="70"/>
    <col min="11268" max="11268" width="3.875" style="70" customWidth="1"/>
    <col min="11269" max="11269" width="5.125" style="70" customWidth="1"/>
    <col min="11270" max="11270" width="13.75" style="70" customWidth="1"/>
    <col min="11271" max="11271" width="29.125" style="70" customWidth="1"/>
    <col min="11272" max="11272" width="4.25" style="70" customWidth="1"/>
    <col min="11273" max="11273" width="9.375" style="70" customWidth="1"/>
    <col min="11274" max="11274" width="11" style="70" customWidth="1"/>
    <col min="11275" max="11275" width="14.875" style="70" customWidth="1"/>
    <col min="11276" max="11276" width="10.5" style="70" customWidth="1"/>
    <col min="11277" max="11277" width="8" style="70" customWidth="1"/>
    <col min="11278" max="11278" width="14.875" style="70" customWidth="1"/>
    <col min="11279" max="11279" width="8" style="70" customWidth="1"/>
    <col min="11280" max="11280" width="11.5" style="70" customWidth="1"/>
    <col min="11281" max="11462" width="8" style="70" customWidth="1"/>
    <col min="11463" max="11523" width="8" style="70"/>
    <col min="11524" max="11524" width="3.875" style="70" customWidth="1"/>
    <col min="11525" max="11525" width="5.125" style="70" customWidth="1"/>
    <col min="11526" max="11526" width="13.75" style="70" customWidth="1"/>
    <col min="11527" max="11527" width="29.125" style="70" customWidth="1"/>
    <col min="11528" max="11528" width="4.25" style="70" customWidth="1"/>
    <col min="11529" max="11529" width="9.375" style="70" customWidth="1"/>
    <col min="11530" max="11530" width="11" style="70" customWidth="1"/>
    <col min="11531" max="11531" width="14.875" style="70" customWidth="1"/>
    <col min="11532" max="11532" width="10.5" style="70" customWidth="1"/>
    <col min="11533" max="11533" width="8" style="70" customWidth="1"/>
    <col min="11534" max="11534" width="14.875" style="70" customWidth="1"/>
    <col min="11535" max="11535" width="8" style="70" customWidth="1"/>
    <col min="11536" max="11536" width="11.5" style="70" customWidth="1"/>
    <col min="11537" max="11718" width="8" style="70" customWidth="1"/>
    <col min="11719" max="11779" width="8" style="70"/>
    <col min="11780" max="11780" width="3.875" style="70" customWidth="1"/>
    <col min="11781" max="11781" width="5.125" style="70" customWidth="1"/>
    <col min="11782" max="11782" width="13.75" style="70" customWidth="1"/>
    <col min="11783" max="11783" width="29.125" style="70" customWidth="1"/>
    <col min="11784" max="11784" width="4.25" style="70" customWidth="1"/>
    <col min="11785" max="11785" width="9.375" style="70" customWidth="1"/>
    <col min="11786" max="11786" width="11" style="70" customWidth="1"/>
    <col min="11787" max="11787" width="14.875" style="70" customWidth="1"/>
    <col min="11788" max="11788" width="10.5" style="70" customWidth="1"/>
    <col min="11789" max="11789" width="8" style="70" customWidth="1"/>
    <col min="11790" max="11790" width="14.875" style="70" customWidth="1"/>
    <col min="11791" max="11791" width="8" style="70" customWidth="1"/>
    <col min="11792" max="11792" width="11.5" style="70" customWidth="1"/>
    <col min="11793" max="11974" width="8" style="70" customWidth="1"/>
    <col min="11975" max="12035" width="8" style="70"/>
    <col min="12036" max="12036" width="3.875" style="70" customWidth="1"/>
    <col min="12037" max="12037" width="5.125" style="70" customWidth="1"/>
    <col min="12038" max="12038" width="13.75" style="70" customWidth="1"/>
    <col min="12039" max="12039" width="29.125" style="70" customWidth="1"/>
    <col min="12040" max="12040" width="4.25" style="70" customWidth="1"/>
    <col min="12041" max="12041" width="9.375" style="70" customWidth="1"/>
    <col min="12042" max="12042" width="11" style="70" customWidth="1"/>
    <col min="12043" max="12043" width="14.875" style="70" customWidth="1"/>
    <col min="12044" max="12044" width="10.5" style="70" customWidth="1"/>
    <col min="12045" max="12045" width="8" style="70" customWidth="1"/>
    <col min="12046" max="12046" width="14.875" style="70" customWidth="1"/>
    <col min="12047" max="12047" width="8" style="70" customWidth="1"/>
    <col min="12048" max="12048" width="11.5" style="70" customWidth="1"/>
    <col min="12049" max="12230" width="8" style="70" customWidth="1"/>
    <col min="12231" max="12291" width="8" style="70"/>
    <col min="12292" max="12292" width="3.875" style="70" customWidth="1"/>
    <col min="12293" max="12293" width="5.125" style="70" customWidth="1"/>
    <col min="12294" max="12294" width="13.75" style="70" customWidth="1"/>
    <col min="12295" max="12295" width="29.125" style="70" customWidth="1"/>
    <col min="12296" max="12296" width="4.25" style="70" customWidth="1"/>
    <col min="12297" max="12297" width="9.375" style="70" customWidth="1"/>
    <col min="12298" max="12298" width="11" style="70" customWidth="1"/>
    <col min="12299" max="12299" width="14.875" style="70" customWidth="1"/>
    <col min="12300" max="12300" width="10.5" style="70" customWidth="1"/>
    <col min="12301" max="12301" width="8" style="70" customWidth="1"/>
    <col min="12302" max="12302" width="14.875" style="70" customWidth="1"/>
    <col min="12303" max="12303" width="8" style="70" customWidth="1"/>
    <col min="12304" max="12304" width="11.5" style="70" customWidth="1"/>
    <col min="12305" max="12486" width="8" style="70" customWidth="1"/>
    <col min="12487" max="12547" width="8" style="70"/>
    <col min="12548" max="12548" width="3.875" style="70" customWidth="1"/>
    <col min="12549" max="12549" width="5.125" style="70" customWidth="1"/>
    <col min="12550" max="12550" width="13.75" style="70" customWidth="1"/>
    <col min="12551" max="12551" width="29.125" style="70" customWidth="1"/>
    <col min="12552" max="12552" width="4.25" style="70" customWidth="1"/>
    <col min="12553" max="12553" width="9.375" style="70" customWidth="1"/>
    <col min="12554" max="12554" width="11" style="70" customWidth="1"/>
    <col min="12555" max="12555" width="14.875" style="70" customWidth="1"/>
    <col min="12556" max="12556" width="10.5" style="70" customWidth="1"/>
    <col min="12557" max="12557" width="8" style="70" customWidth="1"/>
    <col min="12558" max="12558" width="14.875" style="70" customWidth="1"/>
    <col min="12559" max="12559" width="8" style="70" customWidth="1"/>
    <col min="12560" max="12560" width="11.5" style="70" customWidth="1"/>
    <col min="12561" max="12742" width="8" style="70" customWidth="1"/>
    <col min="12743" max="12803" width="8" style="70"/>
    <col min="12804" max="12804" width="3.875" style="70" customWidth="1"/>
    <col min="12805" max="12805" width="5.125" style="70" customWidth="1"/>
    <col min="12806" max="12806" width="13.75" style="70" customWidth="1"/>
    <col min="12807" max="12807" width="29.125" style="70" customWidth="1"/>
    <col min="12808" max="12808" width="4.25" style="70" customWidth="1"/>
    <col min="12809" max="12809" width="9.375" style="70" customWidth="1"/>
    <col min="12810" max="12810" width="11" style="70" customWidth="1"/>
    <col min="12811" max="12811" width="14.875" style="70" customWidth="1"/>
    <col min="12812" max="12812" width="10.5" style="70" customWidth="1"/>
    <col min="12813" max="12813" width="8" style="70" customWidth="1"/>
    <col min="12814" max="12814" width="14.875" style="70" customWidth="1"/>
    <col min="12815" max="12815" width="8" style="70" customWidth="1"/>
    <col min="12816" max="12816" width="11.5" style="70" customWidth="1"/>
    <col min="12817" max="12998" width="8" style="70" customWidth="1"/>
    <col min="12999" max="13059" width="8" style="70"/>
    <col min="13060" max="13060" width="3.875" style="70" customWidth="1"/>
    <col min="13061" max="13061" width="5.125" style="70" customWidth="1"/>
    <col min="13062" max="13062" width="13.75" style="70" customWidth="1"/>
    <col min="13063" max="13063" width="29.125" style="70" customWidth="1"/>
    <col min="13064" max="13064" width="4.25" style="70" customWidth="1"/>
    <col min="13065" max="13065" width="9.375" style="70" customWidth="1"/>
    <col min="13066" max="13066" width="11" style="70" customWidth="1"/>
    <col min="13067" max="13067" width="14.875" style="70" customWidth="1"/>
    <col min="13068" max="13068" width="10.5" style="70" customWidth="1"/>
    <col min="13069" max="13069" width="8" style="70" customWidth="1"/>
    <col min="13070" max="13070" width="14.875" style="70" customWidth="1"/>
    <col min="13071" max="13071" width="8" style="70" customWidth="1"/>
    <col min="13072" max="13072" width="11.5" style="70" customWidth="1"/>
    <col min="13073" max="13254" width="8" style="70" customWidth="1"/>
    <col min="13255" max="13315" width="8" style="70"/>
    <col min="13316" max="13316" width="3.875" style="70" customWidth="1"/>
    <col min="13317" max="13317" width="5.125" style="70" customWidth="1"/>
    <col min="13318" max="13318" width="13.75" style="70" customWidth="1"/>
    <col min="13319" max="13319" width="29.125" style="70" customWidth="1"/>
    <col min="13320" max="13320" width="4.25" style="70" customWidth="1"/>
    <col min="13321" max="13321" width="9.375" style="70" customWidth="1"/>
    <col min="13322" max="13322" width="11" style="70" customWidth="1"/>
    <col min="13323" max="13323" width="14.875" style="70" customWidth="1"/>
    <col min="13324" max="13324" width="10.5" style="70" customWidth="1"/>
    <col min="13325" max="13325" width="8" style="70" customWidth="1"/>
    <col min="13326" max="13326" width="14.875" style="70" customWidth="1"/>
    <col min="13327" max="13327" width="8" style="70" customWidth="1"/>
    <col min="13328" max="13328" width="11.5" style="70" customWidth="1"/>
    <col min="13329" max="13510" width="8" style="70" customWidth="1"/>
    <col min="13511" max="13571" width="8" style="70"/>
    <col min="13572" max="13572" width="3.875" style="70" customWidth="1"/>
    <col min="13573" max="13573" width="5.125" style="70" customWidth="1"/>
    <col min="13574" max="13574" width="13.75" style="70" customWidth="1"/>
    <col min="13575" max="13575" width="29.125" style="70" customWidth="1"/>
    <col min="13576" max="13576" width="4.25" style="70" customWidth="1"/>
    <col min="13577" max="13577" width="9.375" style="70" customWidth="1"/>
    <col min="13578" max="13578" width="11" style="70" customWidth="1"/>
    <col min="13579" max="13579" width="14.875" style="70" customWidth="1"/>
    <col min="13580" max="13580" width="10.5" style="70" customWidth="1"/>
    <col min="13581" max="13581" width="8" style="70" customWidth="1"/>
    <col min="13582" max="13582" width="14.875" style="70" customWidth="1"/>
    <col min="13583" max="13583" width="8" style="70" customWidth="1"/>
    <col min="13584" max="13584" width="11.5" style="70" customWidth="1"/>
    <col min="13585" max="13766" width="8" style="70" customWidth="1"/>
    <col min="13767" max="13827" width="8" style="70"/>
    <col min="13828" max="13828" width="3.875" style="70" customWidth="1"/>
    <col min="13829" max="13829" width="5.125" style="70" customWidth="1"/>
    <col min="13830" max="13830" width="13.75" style="70" customWidth="1"/>
    <col min="13831" max="13831" width="29.125" style="70" customWidth="1"/>
    <col min="13832" max="13832" width="4.25" style="70" customWidth="1"/>
    <col min="13833" max="13833" width="9.375" style="70" customWidth="1"/>
    <col min="13834" max="13834" width="11" style="70" customWidth="1"/>
    <col min="13835" max="13835" width="14.875" style="70" customWidth="1"/>
    <col min="13836" max="13836" width="10.5" style="70" customWidth="1"/>
    <col min="13837" max="13837" width="8" style="70" customWidth="1"/>
    <col min="13838" max="13838" width="14.875" style="70" customWidth="1"/>
    <col min="13839" max="13839" width="8" style="70" customWidth="1"/>
    <col min="13840" max="13840" width="11.5" style="70" customWidth="1"/>
    <col min="13841" max="14022" width="8" style="70" customWidth="1"/>
    <col min="14023" max="14083" width="8" style="70"/>
    <col min="14084" max="14084" width="3.875" style="70" customWidth="1"/>
    <col min="14085" max="14085" width="5.125" style="70" customWidth="1"/>
    <col min="14086" max="14086" width="13.75" style="70" customWidth="1"/>
    <col min="14087" max="14087" width="29.125" style="70" customWidth="1"/>
    <col min="14088" max="14088" width="4.25" style="70" customWidth="1"/>
    <col min="14089" max="14089" width="9.375" style="70" customWidth="1"/>
    <col min="14090" max="14090" width="11" style="70" customWidth="1"/>
    <col min="14091" max="14091" width="14.875" style="70" customWidth="1"/>
    <col min="14092" max="14092" width="10.5" style="70" customWidth="1"/>
    <col min="14093" max="14093" width="8" style="70" customWidth="1"/>
    <col min="14094" max="14094" width="14.875" style="70" customWidth="1"/>
    <col min="14095" max="14095" width="8" style="70" customWidth="1"/>
    <col min="14096" max="14096" width="11.5" style="70" customWidth="1"/>
    <col min="14097" max="14278" width="8" style="70" customWidth="1"/>
    <col min="14279" max="14339" width="8" style="70"/>
    <col min="14340" max="14340" width="3.875" style="70" customWidth="1"/>
    <col min="14341" max="14341" width="5.125" style="70" customWidth="1"/>
    <col min="14342" max="14342" width="13.75" style="70" customWidth="1"/>
    <col min="14343" max="14343" width="29.125" style="70" customWidth="1"/>
    <col min="14344" max="14344" width="4.25" style="70" customWidth="1"/>
    <col min="14345" max="14345" width="9.375" style="70" customWidth="1"/>
    <col min="14346" max="14346" width="11" style="70" customWidth="1"/>
    <col min="14347" max="14347" width="14.875" style="70" customWidth="1"/>
    <col min="14348" max="14348" width="10.5" style="70" customWidth="1"/>
    <col min="14349" max="14349" width="8" style="70" customWidth="1"/>
    <col min="14350" max="14350" width="14.875" style="70" customWidth="1"/>
    <col min="14351" max="14351" width="8" style="70" customWidth="1"/>
    <col min="14352" max="14352" width="11.5" style="70" customWidth="1"/>
    <col min="14353" max="14534" width="8" style="70" customWidth="1"/>
    <col min="14535" max="14595" width="8" style="70"/>
    <col min="14596" max="14596" width="3.875" style="70" customWidth="1"/>
    <col min="14597" max="14597" width="5.125" style="70" customWidth="1"/>
    <col min="14598" max="14598" width="13.75" style="70" customWidth="1"/>
    <col min="14599" max="14599" width="29.125" style="70" customWidth="1"/>
    <col min="14600" max="14600" width="4.25" style="70" customWidth="1"/>
    <col min="14601" max="14601" width="9.375" style="70" customWidth="1"/>
    <col min="14602" max="14602" width="11" style="70" customWidth="1"/>
    <col min="14603" max="14603" width="14.875" style="70" customWidth="1"/>
    <col min="14604" max="14604" width="10.5" style="70" customWidth="1"/>
    <col min="14605" max="14605" width="8" style="70" customWidth="1"/>
    <col min="14606" max="14606" width="14.875" style="70" customWidth="1"/>
    <col min="14607" max="14607" width="8" style="70" customWidth="1"/>
    <col min="14608" max="14608" width="11.5" style="70" customWidth="1"/>
    <col min="14609" max="14790" width="8" style="70" customWidth="1"/>
    <col min="14791" max="14851" width="8" style="70"/>
    <col min="14852" max="14852" width="3.875" style="70" customWidth="1"/>
    <col min="14853" max="14853" width="5.125" style="70" customWidth="1"/>
    <col min="14854" max="14854" width="13.75" style="70" customWidth="1"/>
    <col min="14855" max="14855" width="29.125" style="70" customWidth="1"/>
    <col min="14856" max="14856" width="4.25" style="70" customWidth="1"/>
    <col min="14857" max="14857" width="9.375" style="70" customWidth="1"/>
    <col min="14858" max="14858" width="11" style="70" customWidth="1"/>
    <col min="14859" max="14859" width="14.875" style="70" customWidth="1"/>
    <col min="14860" max="14860" width="10.5" style="70" customWidth="1"/>
    <col min="14861" max="14861" width="8" style="70" customWidth="1"/>
    <col min="14862" max="14862" width="14.875" style="70" customWidth="1"/>
    <col min="14863" max="14863" width="8" style="70" customWidth="1"/>
    <col min="14864" max="14864" width="11.5" style="70" customWidth="1"/>
    <col min="14865" max="15046" width="8" style="70" customWidth="1"/>
    <col min="15047" max="15107" width="8" style="70"/>
    <col min="15108" max="15108" width="3.875" style="70" customWidth="1"/>
    <col min="15109" max="15109" width="5.125" style="70" customWidth="1"/>
    <col min="15110" max="15110" width="13.75" style="70" customWidth="1"/>
    <col min="15111" max="15111" width="29.125" style="70" customWidth="1"/>
    <col min="15112" max="15112" width="4.25" style="70" customWidth="1"/>
    <col min="15113" max="15113" width="9.375" style="70" customWidth="1"/>
    <col min="15114" max="15114" width="11" style="70" customWidth="1"/>
    <col min="15115" max="15115" width="14.875" style="70" customWidth="1"/>
    <col min="15116" max="15116" width="10.5" style="70" customWidth="1"/>
    <col min="15117" max="15117" width="8" style="70" customWidth="1"/>
    <col min="15118" max="15118" width="14.875" style="70" customWidth="1"/>
    <col min="15119" max="15119" width="8" style="70" customWidth="1"/>
    <col min="15120" max="15120" width="11.5" style="70" customWidth="1"/>
    <col min="15121" max="15302" width="8" style="70" customWidth="1"/>
    <col min="15303" max="15363" width="8" style="70"/>
    <col min="15364" max="15364" width="3.875" style="70" customWidth="1"/>
    <col min="15365" max="15365" width="5.125" style="70" customWidth="1"/>
    <col min="15366" max="15366" width="13.75" style="70" customWidth="1"/>
    <col min="15367" max="15367" width="29.125" style="70" customWidth="1"/>
    <col min="15368" max="15368" width="4.25" style="70" customWidth="1"/>
    <col min="15369" max="15369" width="9.375" style="70" customWidth="1"/>
    <col min="15370" max="15370" width="11" style="70" customWidth="1"/>
    <col min="15371" max="15371" width="14.875" style="70" customWidth="1"/>
    <col min="15372" max="15372" width="10.5" style="70" customWidth="1"/>
    <col min="15373" max="15373" width="8" style="70" customWidth="1"/>
    <col min="15374" max="15374" width="14.875" style="70" customWidth="1"/>
    <col min="15375" max="15375" width="8" style="70" customWidth="1"/>
    <col min="15376" max="15376" width="11.5" style="70" customWidth="1"/>
    <col min="15377" max="15558" width="8" style="70" customWidth="1"/>
    <col min="15559" max="15619" width="8" style="70"/>
    <col min="15620" max="15620" width="3.875" style="70" customWidth="1"/>
    <col min="15621" max="15621" width="5.125" style="70" customWidth="1"/>
    <col min="15622" max="15622" width="13.75" style="70" customWidth="1"/>
    <col min="15623" max="15623" width="29.125" style="70" customWidth="1"/>
    <col min="15624" max="15624" width="4.25" style="70" customWidth="1"/>
    <col min="15625" max="15625" width="9.375" style="70" customWidth="1"/>
    <col min="15626" max="15626" width="11" style="70" customWidth="1"/>
    <col min="15627" max="15627" width="14.875" style="70" customWidth="1"/>
    <col min="15628" max="15628" width="10.5" style="70" customWidth="1"/>
    <col min="15629" max="15629" width="8" style="70" customWidth="1"/>
    <col min="15630" max="15630" width="14.875" style="70" customWidth="1"/>
    <col min="15631" max="15631" width="8" style="70" customWidth="1"/>
    <col min="15632" max="15632" width="11.5" style="70" customWidth="1"/>
    <col min="15633" max="15814" width="8" style="70" customWidth="1"/>
    <col min="15815" max="15875" width="8" style="70"/>
    <col min="15876" max="15876" width="3.875" style="70" customWidth="1"/>
    <col min="15877" max="15877" width="5.125" style="70" customWidth="1"/>
    <col min="15878" max="15878" width="13.75" style="70" customWidth="1"/>
    <col min="15879" max="15879" width="29.125" style="70" customWidth="1"/>
    <col min="15880" max="15880" width="4.25" style="70" customWidth="1"/>
    <col min="15881" max="15881" width="9.375" style="70" customWidth="1"/>
    <col min="15882" max="15882" width="11" style="70" customWidth="1"/>
    <col min="15883" max="15883" width="14.875" style="70" customWidth="1"/>
    <col min="15884" max="15884" width="10.5" style="70" customWidth="1"/>
    <col min="15885" max="15885" width="8" style="70" customWidth="1"/>
    <col min="15886" max="15886" width="14.875" style="70" customWidth="1"/>
    <col min="15887" max="15887" width="8" style="70" customWidth="1"/>
    <col min="15888" max="15888" width="11.5" style="70" customWidth="1"/>
    <col min="15889" max="16070" width="8" style="70" customWidth="1"/>
    <col min="16071" max="16131" width="8" style="70"/>
    <col min="16132" max="16132" width="3.875" style="70" customWidth="1"/>
    <col min="16133" max="16133" width="5.125" style="70" customWidth="1"/>
    <col min="16134" max="16134" width="13.75" style="70" customWidth="1"/>
    <col min="16135" max="16135" width="29.125" style="70" customWidth="1"/>
    <col min="16136" max="16136" width="4.25" style="70" customWidth="1"/>
    <col min="16137" max="16137" width="9.375" style="70" customWidth="1"/>
    <col min="16138" max="16138" width="11" style="70" customWidth="1"/>
    <col min="16139" max="16139" width="14.875" style="70" customWidth="1"/>
    <col min="16140" max="16140" width="10.5" style="70" customWidth="1"/>
    <col min="16141" max="16141" width="8" style="70" customWidth="1"/>
    <col min="16142" max="16142" width="14.875" style="70" customWidth="1"/>
    <col min="16143" max="16143" width="8" style="70" customWidth="1"/>
    <col min="16144" max="16144" width="11.5" style="70" customWidth="1"/>
    <col min="16145" max="16326" width="8" style="70" customWidth="1"/>
    <col min="16327" max="16384" width="8" style="70"/>
  </cols>
  <sheetData>
    <row r="1" spans="1:12" ht="20.25">
      <c r="A1" s="84" t="s">
        <v>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>
      <c r="A2" s="19" t="str">
        <f>[1]报价汇总表!A3</f>
        <v>工程名称:科达展厅扩建项目之8号楼屋顶加建土建、钢结构、幕墙工程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4.25" customHeight="1">
      <c r="A3" s="85" t="s">
        <v>10</v>
      </c>
      <c r="B3" s="86" t="s">
        <v>19</v>
      </c>
      <c r="C3" s="87" t="s">
        <v>20</v>
      </c>
      <c r="D3" s="87" t="s">
        <v>21</v>
      </c>
      <c r="E3" s="86" t="s">
        <v>22</v>
      </c>
      <c r="F3" s="86" t="s">
        <v>247</v>
      </c>
      <c r="G3" s="86"/>
      <c r="H3" s="86"/>
      <c r="I3" s="86" t="s">
        <v>250</v>
      </c>
      <c r="J3" s="86"/>
      <c r="K3" s="86"/>
      <c r="L3" s="86" t="s">
        <v>26</v>
      </c>
    </row>
    <row r="4" spans="1:12" ht="14.25" customHeight="1">
      <c r="A4" s="85"/>
      <c r="B4" s="86"/>
      <c r="C4" s="87"/>
      <c r="D4" s="87"/>
      <c r="E4" s="86"/>
      <c r="F4" s="86" t="s">
        <v>248</v>
      </c>
      <c r="G4" s="87" t="s">
        <v>24</v>
      </c>
      <c r="H4" s="69" t="s">
        <v>25</v>
      </c>
      <c r="I4" s="86" t="s">
        <v>23</v>
      </c>
      <c r="J4" s="87" t="s">
        <v>249</v>
      </c>
      <c r="K4" s="69" t="s">
        <v>25</v>
      </c>
      <c r="L4" s="86"/>
    </row>
    <row r="5" spans="1:12">
      <c r="A5" s="85"/>
      <c r="B5" s="86"/>
      <c r="C5" s="87"/>
      <c r="D5" s="87"/>
      <c r="E5" s="86"/>
      <c r="F5" s="86"/>
      <c r="G5" s="87"/>
      <c r="H5" s="69" t="s">
        <v>27</v>
      </c>
      <c r="I5" s="86"/>
      <c r="J5" s="87"/>
      <c r="K5" s="69" t="s">
        <v>27</v>
      </c>
      <c r="L5" s="86"/>
    </row>
    <row r="6" spans="1:12">
      <c r="A6" s="21"/>
      <c r="B6" s="22" t="s">
        <v>28</v>
      </c>
      <c r="C6" s="22" t="s">
        <v>29</v>
      </c>
      <c r="D6" s="22"/>
      <c r="E6" s="22"/>
      <c r="F6" s="23"/>
      <c r="G6" s="23"/>
      <c r="H6" s="23"/>
      <c r="I6" s="23"/>
      <c r="J6" s="23"/>
      <c r="K6" s="23">
        <f>SUM(K7:K34)</f>
        <v>0</v>
      </c>
      <c r="L6" s="24"/>
    </row>
    <row r="7" spans="1:12" ht="48">
      <c r="A7" s="21" t="s">
        <v>30</v>
      </c>
      <c r="B7" s="22" t="s">
        <v>31</v>
      </c>
      <c r="C7" s="25" t="s">
        <v>32</v>
      </c>
      <c r="D7" s="25" t="s">
        <v>33</v>
      </c>
      <c r="E7" s="22" t="s">
        <v>34</v>
      </c>
      <c r="F7" s="23">
        <v>303.464</v>
      </c>
      <c r="G7" s="23"/>
      <c r="H7" s="23">
        <f>F7*G7</f>
        <v>0</v>
      </c>
      <c r="I7" s="23"/>
      <c r="J7" s="23"/>
      <c r="K7" s="23">
        <f>I7*J7</f>
        <v>0</v>
      </c>
      <c r="L7" s="24" t="s">
        <v>35</v>
      </c>
    </row>
    <row r="8" spans="1:12" ht="48">
      <c r="A8" s="21" t="s">
        <v>36</v>
      </c>
      <c r="B8" s="22" t="s">
        <v>37</v>
      </c>
      <c r="C8" s="25" t="s">
        <v>233</v>
      </c>
      <c r="D8" s="25" t="s">
        <v>232</v>
      </c>
      <c r="E8" s="22" t="s">
        <v>38</v>
      </c>
      <c r="F8" s="23">
        <v>108.81</v>
      </c>
      <c r="G8" s="23"/>
      <c r="H8" s="23">
        <f t="shared" ref="H8:H34" si="0">F8*G8</f>
        <v>0</v>
      </c>
      <c r="I8" s="23"/>
      <c r="J8" s="23"/>
      <c r="K8" s="23">
        <f t="shared" ref="K8:K34" si="1">I8*J8</f>
        <v>0</v>
      </c>
      <c r="L8" s="24" t="s">
        <v>39</v>
      </c>
    </row>
    <row r="9" spans="1:12" ht="60">
      <c r="A9" s="21" t="s">
        <v>40</v>
      </c>
      <c r="B9" s="22" t="s">
        <v>41</v>
      </c>
      <c r="C9" s="25" t="s">
        <v>234</v>
      </c>
      <c r="D9" s="25" t="s">
        <v>42</v>
      </c>
      <c r="E9" s="22" t="s">
        <v>43</v>
      </c>
      <c r="F9" s="23">
        <v>56</v>
      </c>
      <c r="G9" s="23"/>
      <c r="H9" s="23">
        <f t="shared" si="0"/>
        <v>0</v>
      </c>
      <c r="I9" s="23"/>
      <c r="J9" s="23"/>
      <c r="K9" s="23">
        <f t="shared" si="1"/>
        <v>0</v>
      </c>
      <c r="L9" s="24"/>
    </row>
    <row r="10" spans="1:12" ht="60">
      <c r="A10" s="21" t="s">
        <v>44</v>
      </c>
      <c r="B10" s="22" t="s">
        <v>45</v>
      </c>
      <c r="C10" s="25" t="s">
        <v>46</v>
      </c>
      <c r="D10" s="25" t="s">
        <v>47</v>
      </c>
      <c r="E10" s="22" t="s">
        <v>48</v>
      </c>
      <c r="F10" s="67">
        <v>2.9125478200000003</v>
      </c>
      <c r="G10" s="67"/>
      <c r="H10" s="23">
        <f t="shared" si="0"/>
        <v>0</v>
      </c>
      <c r="I10" s="67"/>
      <c r="J10" s="23"/>
      <c r="K10" s="23">
        <f t="shared" si="1"/>
        <v>0</v>
      </c>
      <c r="L10" s="24"/>
    </row>
    <row r="11" spans="1:12" ht="48">
      <c r="A11" s="21" t="s">
        <v>49</v>
      </c>
      <c r="B11" s="22" t="s">
        <v>50</v>
      </c>
      <c r="C11" s="25" t="s">
        <v>51</v>
      </c>
      <c r="D11" s="25" t="s">
        <v>52</v>
      </c>
      <c r="E11" s="22" t="s">
        <v>34</v>
      </c>
      <c r="F11" s="23">
        <v>72.939740000000015</v>
      </c>
      <c r="G11" s="23"/>
      <c r="H11" s="23">
        <f t="shared" si="0"/>
        <v>0</v>
      </c>
      <c r="I11" s="23"/>
      <c r="J11" s="23"/>
      <c r="K11" s="23">
        <f t="shared" si="1"/>
        <v>0</v>
      </c>
      <c r="L11" s="24" t="s">
        <v>35</v>
      </c>
    </row>
    <row r="12" spans="1:12" ht="48">
      <c r="A12" s="21" t="s">
        <v>53</v>
      </c>
      <c r="B12" s="22" t="s">
        <v>54</v>
      </c>
      <c r="C12" s="25" t="s">
        <v>235</v>
      </c>
      <c r="D12" s="25" t="s">
        <v>236</v>
      </c>
      <c r="E12" s="22" t="s">
        <v>38</v>
      </c>
      <c r="F12" s="23">
        <v>82.43</v>
      </c>
      <c r="G12" s="23"/>
      <c r="H12" s="23">
        <f t="shared" si="0"/>
        <v>0</v>
      </c>
      <c r="I12" s="23"/>
      <c r="J12" s="23"/>
      <c r="K12" s="23">
        <f t="shared" si="1"/>
        <v>0</v>
      </c>
      <c r="L12" s="24" t="s">
        <v>39</v>
      </c>
    </row>
    <row r="13" spans="1:12" ht="60">
      <c r="A13" s="21" t="s">
        <v>55</v>
      </c>
      <c r="B13" s="22" t="s">
        <v>56</v>
      </c>
      <c r="C13" s="25" t="s">
        <v>244</v>
      </c>
      <c r="D13" s="25" t="s">
        <v>57</v>
      </c>
      <c r="E13" s="22" t="s">
        <v>43</v>
      </c>
      <c r="F13" s="23">
        <v>21</v>
      </c>
      <c r="G13" s="23"/>
      <c r="H13" s="23">
        <f t="shared" si="0"/>
        <v>0</v>
      </c>
      <c r="I13" s="23"/>
      <c r="J13" s="23"/>
      <c r="K13" s="23">
        <f t="shared" si="1"/>
        <v>0</v>
      </c>
      <c r="L13" s="24"/>
    </row>
    <row r="14" spans="1:12" ht="60">
      <c r="A14" s="21" t="s">
        <v>58</v>
      </c>
      <c r="B14" s="22" t="s">
        <v>59</v>
      </c>
      <c r="C14" s="25" t="s">
        <v>245</v>
      </c>
      <c r="D14" s="25" t="s">
        <v>60</v>
      </c>
      <c r="E14" s="22" t="s">
        <v>43</v>
      </c>
      <c r="F14" s="23">
        <v>4</v>
      </c>
      <c r="G14" s="23"/>
      <c r="H14" s="23">
        <f t="shared" si="0"/>
        <v>0</v>
      </c>
      <c r="I14" s="23"/>
      <c r="J14" s="23"/>
      <c r="K14" s="23">
        <f t="shared" si="1"/>
        <v>0</v>
      </c>
      <c r="L14" s="24"/>
    </row>
    <row r="15" spans="1:12" ht="60">
      <c r="A15" s="21" t="s">
        <v>61</v>
      </c>
      <c r="B15" s="22" t="s">
        <v>62</v>
      </c>
      <c r="C15" s="25" t="s">
        <v>63</v>
      </c>
      <c r="D15" s="25" t="s">
        <v>64</v>
      </c>
      <c r="E15" s="22" t="s">
        <v>43</v>
      </c>
      <c r="F15" s="23">
        <v>36</v>
      </c>
      <c r="G15" s="23"/>
      <c r="H15" s="23">
        <f t="shared" si="0"/>
        <v>0</v>
      </c>
      <c r="I15" s="23"/>
      <c r="J15" s="23"/>
      <c r="K15" s="23">
        <f t="shared" si="1"/>
        <v>0</v>
      </c>
      <c r="L15" s="24"/>
    </row>
    <row r="16" spans="1:12" ht="72">
      <c r="A16" s="21" t="s">
        <v>65</v>
      </c>
      <c r="B16" s="22" t="s">
        <v>66</v>
      </c>
      <c r="C16" s="25" t="s">
        <v>67</v>
      </c>
      <c r="D16" s="25" t="s">
        <v>68</v>
      </c>
      <c r="E16" s="22" t="s">
        <v>48</v>
      </c>
      <c r="F16" s="67">
        <v>4.1092299999999993</v>
      </c>
      <c r="G16" s="67"/>
      <c r="H16" s="23">
        <f t="shared" si="0"/>
        <v>0</v>
      </c>
      <c r="I16" s="67"/>
      <c r="J16" s="23"/>
      <c r="K16" s="23">
        <f t="shared" si="1"/>
        <v>0</v>
      </c>
      <c r="L16" s="24"/>
    </row>
    <row r="17" spans="1:13" ht="108">
      <c r="A17" s="21" t="s">
        <v>69</v>
      </c>
      <c r="B17" s="22" t="s">
        <v>70</v>
      </c>
      <c r="C17" s="25" t="s">
        <v>71</v>
      </c>
      <c r="D17" s="25" t="s">
        <v>243</v>
      </c>
      <c r="E17" s="22" t="s">
        <v>48</v>
      </c>
      <c r="F17" s="67">
        <v>10.129300189999999</v>
      </c>
      <c r="G17" s="67"/>
      <c r="H17" s="23">
        <f t="shared" si="0"/>
        <v>0</v>
      </c>
      <c r="I17" s="67"/>
      <c r="J17" s="23"/>
      <c r="K17" s="23">
        <f t="shared" si="1"/>
        <v>0</v>
      </c>
      <c r="L17" s="24"/>
    </row>
    <row r="18" spans="1:13" ht="48">
      <c r="A18" s="21" t="s">
        <v>72</v>
      </c>
      <c r="B18" s="22" t="s">
        <v>73</v>
      </c>
      <c r="C18" s="25" t="s">
        <v>74</v>
      </c>
      <c r="D18" s="25" t="s">
        <v>75</v>
      </c>
      <c r="E18" s="22" t="s">
        <v>34</v>
      </c>
      <c r="F18" s="23">
        <v>162.38999999999999</v>
      </c>
      <c r="G18" s="23"/>
      <c r="H18" s="23">
        <f t="shared" si="0"/>
        <v>0</v>
      </c>
      <c r="I18" s="23"/>
      <c r="J18" s="23"/>
      <c r="K18" s="23">
        <f t="shared" si="1"/>
        <v>0</v>
      </c>
      <c r="L18" s="24" t="s">
        <v>76</v>
      </c>
    </row>
    <row r="19" spans="1:13" ht="60">
      <c r="A19" s="21" t="s">
        <v>77</v>
      </c>
      <c r="B19" s="22" t="s">
        <v>78</v>
      </c>
      <c r="C19" s="25" t="s">
        <v>239</v>
      </c>
      <c r="D19" s="25" t="s">
        <v>240</v>
      </c>
      <c r="E19" s="22" t="s">
        <v>34</v>
      </c>
      <c r="F19" s="23">
        <v>162.38999999999999</v>
      </c>
      <c r="G19" s="23"/>
      <c r="H19" s="23">
        <f t="shared" si="0"/>
        <v>0</v>
      </c>
      <c r="I19" s="23"/>
      <c r="J19" s="23"/>
      <c r="K19" s="23">
        <f t="shared" si="1"/>
        <v>0</v>
      </c>
      <c r="L19" s="24" t="s">
        <v>79</v>
      </c>
    </row>
    <row r="20" spans="1:13" ht="48">
      <c r="A20" s="21" t="s">
        <v>80</v>
      </c>
      <c r="B20" s="22" t="s">
        <v>81</v>
      </c>
      <c r="C20" s="25" t="s">
        <v>237</v>
      </c>
      <c r="D20" s="25" t="s">
        <v>238</v>
      </c>
      <c r="E20" s="22" t="s">
        <v>38</v>
      </c>
      <c r="F20" s="23">
        <v>66.36</v>
      </c>
      <c r="G20" s="23"/>
      <c r="H20" s="23">
        <f t="shared" si="0"/>
        <v>0</v>
      </c>
      <c r="I20" s="23"/>
      <c r="J20" s="23"/>
      <c r="K20" s="23">
        <f t="shared" si="1"/>
        <v>0</v>
      </c>
      <c r="L20" s="24" t="s">
        <v>39</v>
      </c>
    </row>
    <row r="21" spans="1:13" ht="60">
      <c r="A21" s="21" t="s">
        <v>82</v>
      </c>
      <c r="B21" s="22" t="s">
        <v>83</v>
      </c>
      <c r="C21" s="25" t="s">
        <v>84</v>
      </c>
      <c r="D21" s="25" t="s">
        <v>246</v>
      </c>
      <c r="E21" s="22" t="s">
        <v>43</v>
      </c>
      <c r="F21" s="23">
        <v>56</v>
      </c>
      <c r="G21" s="23"/>
      <c r="H21" s="23">
        <f t="shared" si="0"/>
        <v>0</v>
      </c>
      <c r="I21" s="23"/>
      <c r="J21" s="23"/>
      <c r="K21" s="23">
        <f t="shared" si="1"/>
        <v>0</v>
      </c>
      <c r="L21" s="24"/>
    </row>
    <row r="22" spans="1:13" ht="35.25" customHeight="1">
      <c r="A22" s="21" t="s">
        <v>85</v>
      </c>
      <c r="B22" s="22" t="s">
        <v>86</v>
      </c>
      <c r="C22" s="25" t="s">
        <v>87</v>
      </c>
      <c r="D22" s="25" t="s">
        <v>231</v>
      </c>
      <c r="E22" s="22" t="s">
        <v>34</v>
      </c>
      <c r="F22" s="23">
        <v>73.260999999999996</v>
      </c>
      <c r="G22" s="23"/>
      <c r="H22" s="23">
        <f t="shared" si="0"/>
        <v>0</v>
      </c>
      <c r="I22" s="23"/>
      <c r="J22" s="23"/>
      <c r="K22" s="23">
        <f t="shared" si="1"/>
        <v>0</v>
      </c>
      <c r="L22" s="24" t="s">
        <v>88</v>
      </c>
    </row>
    <row r="23" spans="1:13" ht="66" customHeight="1">
      <c r="A23" s="21" t="s">
        <v>89</v>
      </c>
      <c r="B23" s="22" t="s">
        <v>90</v>
      </c>
      <c r="C23" s="25" t="s">
        <v>91</v>
      </c>
      <c r="D23" s="25" t="s">
        <v>92</v>
      </c>
      <c r="E23" s="22" t="s">
        <v>34</v>
      </c>
      <c r="F23" s="23">
        <v>133.54140000000001</v>
      </c>
      <c r="G23" s="23"/>
      <c r="H23" s="23">
        <f t="shared" si="0"/>
        <v>0</v>
      </c>
      <c r="I23" s="23"/>
      <c r="J23" s="23"/>
      <c r="K23" s="23">
        <f t="shared" si="1"/>
        <v>0</v>
      </c>
      <c r="L23" s="24" t="s">
        <v>35</v>
      </c>
    </row>
    <row r="24" spans="1:13" ht="55.5" customHeight="1">
      <c r="A24" s="21" t="s">
        <v>93</v>
      </c>
      <c r="B24" s="22" t="s">
        <v>94</v>
      </c>
      <c r="C24" s="25" t="s">
        <v>95</v>
      </c>
      <c r="D24" s="25" t="s">
        <v>96</v>
      </c>
      <c r="E24" s="22" t="s">
        <v>34</v>
      </c>
      <c r="F24" s="23">
        <v>201.23</v>
      </c>
      <c r="G24" s="23"/>
      <c r="H24" s="23">
        <f t="shared" si="0"/>
        <v>0</v>
      </c>
      <c r="I24" s="23"/>
      <c r="J24" s="23"/>
      <c r="K24" s="23">
        <f t="shared" si="1"/>
        <v>0</v>
      </c>
      <c r="L24" s="24" t="s">
        <v>35</v>
      </c>
    </row>
    <row r="25" spans="1:13" ht="64.5" customHeight="1">
      <c r="A25" s="21" t="s">
        <v>97</v>
      </c>
      <c r="B25" s="22" t="s">
        <v>98</v>
      </c>
      <c r="C25" s="25" t="s">
        <v>99</v>
      </c>
      <c r="D25" s="25" t="s">
        <v>100</v>
      </c>
      <c r="E25" s="22" t="s">
        <v>34</v>
      </c>
      <c r="F25" s="23">
        <v>78.842399999999998</v>
      </c>
      <c r="G25" s="23"/>
      <c r="H25" s="23">
        <f t="shared" si="0"/>
        <v>0</v>
      </c>
      <c r="I25" s="23"/>
      <c r="J25" s="23"/>
      <c r="K25" s="23">
        <f t="shared" si="1"/>
        <v>0</v>
      </c>
      <c r="L25" s="24" t="s">
        <v>35</v>
      </c>
    </row>
    <row r="26" spans="1:13" ht="63.75" customHeight="1">
      <c r="A26" s="21" t="s">
        <v>101</v>
      </c>
      <c r="B26" s="22" t="s">
        <v>102</v>
      </c>
      <c r="C26" s="25" t="s">
        <v>103</v>
      </c>
      <c r="D26" s="25" t="s">
        <v>104</v>
      </c>
      <c r="E26" s="22" t="s">
        <v>34</v>
      </c>
      <c r="F26" s="23">
        <v>52.72</v>
      </c>
      <c r="G26" s="23"/>
      <c r="H26" s="23">
        <f t="shared" si="0"/>
        <v>0</v>
      </c>
      <c r="I26" s="23"/>
      <c r="J26" s="23"/>
      <c r="K26" s="23">
        <f t="shared" si="1"/>
        <v>0</v>
      </c>
      <c r="L26" s="24" t="s">
        <v>35</v>
      </c>
    </row>
    <row r="27" spans="1:13" ht="72.75" customHeight="1">
      <c r="A27" s="21" t="s">
        <v>105</v>
      </c>
      <c r="B27" s="22" t="s">
        <v>106</v>
      </c>
      <c r="C27" s="25" t="s">
        <v>107</v>
      </c>
      <c r="D27" s="25" t="s">
        <v>108</v>
      </c>
      <c r="E27" s="22" t="s">
        <v>34</v>
      </c>
      <c r="F27" s="23">
        <v>24.839999999999996</v>
      </c>
      <c r="G27" s="23"/>
      <c r="H27" s="23">
        <f t="shared" si="0"/>
        <v>0</v>
      </c>
      <c r="I27" s="23"/>
      <c r="J27" s="23"/>
      <c r="K27" s="23">
        <f t="shared" si="1"/>
        <v>0</v>
      </c>
      <c r="L27" s="24" t="s">
        <v>109</v>
      </c>
    </row>
    <row r="28" spans="1:13" ht="70.5" customHeight="1">
      <c r="A28" s="21"/>
      <c r="B28" s="22" t="s">
        <v>110</v>
      </c>
      <c r="C28" s="25" t="s">
        <v>111</v>
      </c>
      <c r="D28" s="25" t="s">
        <v>230</v>
      </c>
      <c r="E28" s="22" t="s">
        <v>34</v>
      </c>
      <c r="F28" s="23">
        <v>11.850099999999999</v>
      </c>
      <c r="G28" s="23"/>
      <c r="H28" s="23">
        <f t="shared" si="0"/>
        <v>0</v>
      </c>
      <c r="I28" s="23"/>
      <c r="J28" s="23"/>
      <c r="K28" s="23">
        <f t="shared" si="1"/>
        <v>0</v>
      </c>
      <c r="L28" s="24" t="s">
        <v>109</v>
      </c>
    </row>
    <row r="29" spans="1:13" ht="47.25" customHeight="1">
      <c r="A29" s="21" t="s">
        <v>112</v>
      </c>
      <c r="B29" s="22" t="s">
        <v>113</v>
      </c>
      <c r="C29" s="25" t="s">
        <v>114</v>
      </c>
      <c r="D29" s="25" t="s">
        <v>115</v>
      </c>
      <c r="E29" s="22" t="s">
        <v>34</v>
      </c>
      <c r="F29" s="23">
        <v>235</v>
      </c>
      <c r="G29" s="23"/>
      <c r="H29" s="23">
        <f t="shared" si="0"/>
        <v>0</v>
      </c>
      <c r="I29" s="23"/>
      <c r="J29" s="23"/>
      <c r="K29" s="23">
        <f t="shared" si="1"/>
        <v>0</v>
      </c>
      <c r="L29" s="24" t="s">
        <v>116</v>
      </c>
      <c r="M29" s="71"/>
    </row>
    <row r="30" spans="1:13" ht="53.25" customHeight="1">
      <c r="A30" s="21" t="s">
        <v>117</v>
      </c>
      <c r="B30" s="22" t="s">
        <v>118</v>
      </c>
      <c r="C30" s="25" t="s">
        <v>119</v>
      </c>
      <c r="D30" s="25" t="s">
        <v>120</v>
      </c>
      <c r="E30" s="22" t="s">
        <v>121</v>
      </c>
      <c r="F30" s="23">
        <v>1</v>
      </c>
      <c r="G30" s="23"/>
      <c r="H30" s="23">
        <f t="shared" si="0"/>
        <v>0</v>
      </c>
      <c r="I30" s="23"/>
      <c r="J30" s="23"/>
      <c r="K30" s="23">
        <f t="shared" si="1"/>
        <v>0</v>
      </c>
      <c r="L30" s="24"/>
    </row>
    <row r="31" spans="1:13" ht="28.5" customHeight="1">
      <c r="A31" s="21" t="s">
        <v>122</v>
      </c>
      <c r="B31" s="22" t="s">
        <v>123</v>
      </c>
      <c r="C31" s="25" t="s">
        <v>241</v>
      </c>
      <c r="D31" s="25" t="s">
        <v>124</v>
      </c>
      <c r="E31" s="22" t="s">
        <v>121</v>
      </c>
      <c r="F31" s="23">
        <v>1</v>
      </c>
      <c r="G31" s="23"/>
      <c r="H31" s="23">
        <f t="shared" si="0"/>
        <v>0</v>
      </c>
      <c r="I31" s="23"/>
      <c r="J31" s="23"/>
      <c r="K31" s="23">
        <f t="shared" si="1"/>
        <v>0</v>
      </c>
      <c r="L31" s="24"/>
    </row>
    <row r="32" spans="1:13" ht="24.75" customHeight="1">
      <c r="A32" s="21" t="s">
        <v>125</v>
      </c>
      <c r="B32" s="22" t="s">
        <v>126</v>
      </c>
      <c r="C32" s="64" t="s">
        <v>242</v>
      </c>
      <c r="D32" s="65" t="s">
        <v>127</v>
      </c>
      <c r="E32" s="22" t="s">
        <v>121</v>
      </c>
      <c r="F32" s="23">
        <v>1</v>
      </c>
      <c r="G32" s="23"/>
      <c r="H32" s="23">
        <f t="shared" si="0"/>
        <v>0</v>
      </c>
      <c r="I32" s="23"/>
      <c r="J32" s="23"/>
      <c r="K32" s="23">
        <f t="shared" si="1"/>
        <v>0</v>
      </c>
      <c r="L32" s="24"/>
    </row>
    <row r="33" spans="1:12" ht="18.75" customHeight="1">
      <c r="A33" s="21" t="s">
        <v>128</v>
      </c>
      <c r="B33" s="22" t="s">
        <v>129</v>
      </c>
      <c r="C33" s="64" t="s">
        <v>130</v>
      </c>
      <c r="D33" s="64" t="s">
        <v>131</v>
      </c>
      <c r="E33" s="22" t="s">
        <v>121</v>
      </c>
      <c r="F33" s="23">
        <v>1</v>
      </c>
      <c r="G33" s="23"/>
      <c r="H33" s="23">
        <f t="shared" si="0"/>
        <v>0</v>
      </c>
      <c r="I33" s="23"/>
      <c r="J33" s="23"/>
      <c r="K33" s="23">
        <f t="shared" si="1"/>
        <v>0</v>
      </c>
      <c r="L33" s="24"/>
    </row>
    <row r="34" spans="1:12" ht="19.5" customHeight="1">
      <c r="A34" s="21" t="s">
        <v>132</v>
      </c>
      <c r="B34" s="22" t="s">
        <v>133</v>
      </c>
      <c r="C34" s="25" t="s">
        <v>134</v>
      </c>
      <c r="D34" s="25" t="s">
        <v>135</v>
      </c>
      <c r="E34" s="22" t="s">
        <v>121</v>
      </c>
      <c r="F34" s="23">
        <v>1</v>
      </c>
      <c r="G34" s="23"/>
      <c r="H34" s="23">
        <f t="shared" si="0"/>
        <v>0</v>
      </c>
      <c r="I34" s="23"/>
      <c r="J34" s="23"/>
      <c r="K34" s="23">
        <f t="shared" si="1"/>
        <v>0</v>
      </c>
      <c r="L34" s="24"/>
    </row>
    <row r="35" spans="1:12" ht="37.5" customHeight="1">
      <c r="A35" s="83" t="s">
        <v>252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ht="24" customHeight="1">
      <c r="B36" s="72" t="s">
        <v>251</v>
      </c>
    </row>
    <row r="44" spans="1:12">
      <c r="K44" s="28"/>
    </row>
  </sheetData>
  <mergeCells count="14">
    <mergeCell ref="A35:L35"/>
    <mergeCell ref="A1:L1"/>
    <mergeCell ref="A3:A5"/>
    <mergeCell ref="B3:B5"/>
    <mergeCell ref="C3:C5"/>
    <mergeCell ref="D3:D5"/>
    <mergeCell ref="E3:E5"/>
    <mergeCell ref="L3:L5"/>
    <mergeCell ref="F3:H3"/>
    <mergeCell ref="F4:F5"/>
    <mergeCell ref="G4:G5"/>
    <mergeCell ref="I3:K3"/>
    <mergeCell ref="I4:I5"/>
    <mergeCell ref="J4:J5"/>
  </mergeCells>
  <phoneticPr fontId="2" type="noConversion"/>
  <pageMargins left="0" right="0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I18" sqref="I18"/>
    </sheetView>
  </sheetViews>
  <sheetFormatPr defaultRowHeight="14.25"/>
  <cols>
    <col min="1" max="1" width="4.625" style="26" customWidth="1"/>
    <col min="2" max="2" width="40.625" style="27" customWidth="1"/>
    <col min="3" max="3" width="4.375" style="18" customWidth="1"/>
    <col min="4" max="4" width="8" style="18" customWidth="1"/>
    <col min="5" max="5" width="15" style="18" customWidth="1"/>
    <col min="6" max="6" width="16" style="18" customWidth="1"/>
    <col min="7" max="8" width="9" style="18" customWidth="1"/>
    <col min="9" max="9" width="11.5" style="18" bestFit="1" customWidth="1"/>
    <col min="10" max="10" width="13.75" style="18" bestFit="1" customWidth="1"/>
    <col min="11" max="11" width="14.875" style="18" bestFit="1" customWidth="1"/>
    <col min="12" max="256" width="9" style="18"/>
    <col min="257" max="257" width="4.625" style="18" customWidth="1"/>
    <col min="258" max="258" width="40.625" style="18" customWidth="1"/>
    <col min="259" max="259" width="4.375" style="18" customWidth="1"/>
    <col min="260" max="260" width="8" style="18" customWidth="1"/>
    <col min="261" max="261" width="15" style="18" customWidth="1"/>
    <col min="262" max="262" width="13.25" style="18" customWidth="1"/>
    <col min="263" max="264" width="0" style="18" hidden="1" customWidth="1"/>
    <col min="265" max="265" width="11.5" style="18" bestFit="1" customWidth="1"/>
    <col min="266" max="266" width="13.75" style="18" bestFit="1" customWidth="1"/>
    <col min="267" max="267" width="14.875" style="18" bestFit="1" customWidth="1"/>
    <col min="268" max="512" width="9" style="18"/>
    <col min="513" max="513" width="4.625" style="18" customWidth="1"/>
    <col min="514" max="514" width="40.625" style="18" customWidth="1"/>
    <col min="515" max="515" width="4.375" style="18" customWidth="1"/>
    <col min="516" max="516" width="8" style="18" customWidth="1"/>
    <col min="517" max="517" width="15" style="18" customWidth="1"/>
    <col min="518" max="518" width="13.25" style="18" customWidth="1"/>
    <col min="519" max="520" width="0" style="18" hidden="1" customWidth="1"/>
    <col min="521" max="521" width="11.5" style="18" bestFit="1" customWidth="1"/>
    <col min="522" max="522" width="13.75" style="18" bestFit="1" customWidth="1"/>
    <col min="523" max="523" width="14.875" style="18" bestFit="1" customWidth="1"/>
    <col min="524" max="768" width="9" style="18"/>
    <col min="769" max="769" width="4.625" style="18" customWidth="1"/>
    <col min="770" max="770" width="40.625" style="18" customWidth="1"/>
    <col min="771" max="771" width="4.375" style="18" customWidth="1"/>
    <col min="772" max="772" width="8" style="18" customWidth="1"/>
    <col min="773" max="773" width="15" style="18" customWidth="1"/>
    <col min="774" max="774" width="13.25" style="18" customWidth="1"/>
    <col min="775" max="776" width="0" style="18" hidden="1" customWidth="1"/>
    <col min="777" max="777" width="11.5" style="18" bestFit="1" customWidth="1"/>
    <col min="778" max="778" width="13.75" style="18" bestFit="1" customWidth="1"/>
    <col min="779" max="779" width="14.875" style="18" bestFit="1" customWidth="1"/>
    <col min="780" max="1024" width="9" style="18"/>
    <col min="1025" max="1025" width="4.625" style="18" customWidth="1"/>
    <col min="1026" max="1026" width="40.625" style="18" customWidth="1"/>
    <col min="1027" max="1027" width="4.375" style="18" customWidth="1"/>
    <col min="1028" max="1028" width="8" style="18" customWidth="1"/>
    <col min="1029" max="1029" width="15" style="18" customWidth="1"/>
    <col min="1030" max="1030" width="13.25" style="18" customWidth="1"/>
    <col min="1031" max="1032" width="0" style="18" hidden="1" customWidth="1"/>
    <col min="1033" max="1033" width="11.5" style="18" bestFit="1" customWidth="1"/>
    <col min="1034" max="1034" width="13.75" style="18" bestFit="1" customWidth="1"/>
    <col min="1035" max="1035" width="14.875" style="18" bestFit="1" customWidth="1"/>
    <col min="1036" max="1280" width="9" style="18"/>
    <col min="1281" max="1281" width="4.625" style="18" customWidth="1"/>
    <col min="1282" max="1282" width="40.625" style="18" customWidth="1"/>
    <col min="1283" max="1283" width="4.375" style="18" customWidth="1"/>
    <col min="1284" max="1284" width="8" style="18" customWidth="1"/>
    <col min="1285" max="1285" width="15" style="18" customWidth="1"/>
    <col min="1286" max="1286" width="13.25" style="18" customWidth="1"/>
    <col min="1287" max="1288" width="0" style="18" hidden="1" customWidth="1"/>
    <col min="1289" max="1289" width="11.5" style="18" bestFit="1" customWidth="1"/>
    <col min="1290" max="1290" width="13.75" style="18" bestFit="1" customWidth="1"/>
    <col min="1291" max="1291" width="14.875" style="18" bestFit="1" customWidth="1"/>
    <col min="1292" max="1536" width="9" style="18"/>
    <col min="1537" max="1537" width="4.625" style="18" customWidth="1"/>
    <col min="1538" max="1538" width="40.625" style="18" customWidth="1"/>
    <col min="1539" max="1539" width="4.375" style="18" customWidth="1"/>
    <col min="1540" max="1540" width="8" style="18" customWidth="1"/>
    <col min="1541" max="1541" width="15" style="18" customWidth="1"/>
    <col min="1542" max="1542" width="13.25" style="18" customWidth="1"/>
    <col min="1543" max="1544" width="0" style="18" hidden="1" customWidth="1"/>
    <col min="1545" max="1545" width="11.5" style="18" bestFit="1" customWidth="1"/>
    <col min="1546" max="1546" width="13.75" style="18" bestFit="1" customWidth="1"/>
    <col min="1547" max="1547" width="14.875" style="18" bestFit="1" customWidth="1"/>
    <col min="1548" max="1792" width="9" style="18"/>
    <col min="1793" max="1793" width="4.625" style="18" customWidth="1"/>
    <col min="1794" max="1794" width="40.625" style="18" customWidth="1"/>
    <col min="1795" max="1795" width="4.375" style="18" customWidth="1"/>
    <col min="1796" max="1796" width="8" style="18" customWidth="1"/>
    <col min="1797" max="1797" width="15" style="18" customWidth="1"/>
    <col min="1798" max="1798" width="13.25" style="18" customWidth="1"/>
    <col min="1799" max="1800" width="0" style="18" hidden="1" customWidth="1"/>
    <col min="1801" max="1801" width="11.5" style="18" bestFit="1" customWidth="1"/>
    <col min="1802" max="1802" width="13.75" style="18" bestFit="1" customWidth="1"/>
    <col min="1803" max="1803" width="14.875" style="18" bestFit="1" customWidth="1"/>
    <col min="1804" max="2048" width="9" style="18"/>
    <col min="2049" max="2049" width="4.625" style="18" customWidth="1"/>
    <col min="2050" max="2050" width="40.625" style="18" customWidth="1"/>
    <col min="2051" max="2051" width="4.375" style="18" customWidth="1"/>
    <col min="2052" max="2052" width="8" style="18" customWidth="1"/>
    <col min="2053" max="2053" width="15" style="18" customWidth="1"/>
    <col min="2054" max="2054" width="13.25" style="18" customWidth="1"/>
    <col min="2055" max="2056" width="0" style="18" hidden="1" customWidth="1"/>
    <col min="2057" max="2057" width="11.5" style="18" bestFit="1" customWidth="1"/>
    <col min="2058" max="2058" width="13.75" style="18" bestFit="1" customWidth="1"/>
    <col min="2059" max="2059" width="14.875" style="18" bestFit="1" customWidth="1"/>
    <col min="2060" max="2304" width="9" style="18"/>
    <col min="2305" max="2305" width="4.625" style="18" customWidth="1"/>
    <col min="2306" max="2306" width="40.625" style="18" customWidth="1"/>
    <col min="2307" max="2307" width="4.375" style="18" customWidth="1"/>
    <col min="2308" max="2308" width="8" style="18" customWidth="1"/>
    <col min="2309" max="2309" width="15" style="18" customWidth="1"/>
    <col min="2310" max="2310" width="13.25" style="18" customWidth="1"/>
    <col min="2311" max="2312" width="0" style="18" hidden="1" customWidth="1"/>
    <col min="2313" max="2313" width="11.5" style="18" bestFit="1" customWidth="1"/>
    <col min="2314" max="2314" width="13.75" style="18" bestFit="1" customWidth="1"/>
    <col min="2315" max="2315" width="14.875" style="18" bestFit="1" customWidth="1"/>
    <col min="2316" max="2560" width="9" style="18"/>
    <col min="2561" max="2561" width="4.625" style="18" customWidth="1"/>
    <col min="2562" max="2562" width="40.625" style="18" customWidth="1"/>
    <col min="2563" max="2563" width="4.375" style="18" customWidth="1"/>
    <col min="2564" max="2564" width="8" style="18" customWidth="1"/>
    <col min="2565" max="2565" width="15" style="18" customWidth="1"/>
    <col min="2566" max="2566" width="13.25" style="18" customWidth="1"/>
    <col min="2567" max="2568" width="0" style="18" hidden="1" customWidth="1"/>
    <col min="2569" max="2569" width="11.5" style="18" bestFit="1" customWidth="1"/>
    <col min="2570" max="2570" width="13.75" style="18" bestFit="1" customWidth="1"/>
    <col min="2571" max="2571" width="14.875" style="18" bestFit="1" customWidth="1"/>
    <col min="2572" max="2816" width="9" style="18"/>
    <col min="2817" max="2817" width="4.625" style="18" customWidth="1"/>
    <col min="2818" max="2818" width="40.625" style="18" customWidth="1"/>
    <col min="2819" max="2819" width="4.375" style="18" customWidth="1"/>
    <col min="2820" max="2820" width="8" style="18" customWidth="1"/>
    <col min="2821" max="2821" width="15" style="18" customWidth="1"/>
    <col min="2822" max="2822" width="13.25" style="18" customWidth="1"/>
    <col min="2823" max="2824" width="0" style="18" hidden="1" customWidth="1"/>
    <col min="2825" max="2825" width="11.5" style="18" bestFit="1" customWidth="1"/>
    <col min="2826" max="2826" width="13.75" style="18" bestFit="1" customWidth="1"/>
    <col min="2827" max="2827" width="14.875" style="18" bestFit="1" customWidth="1"/>
    <col min="2828" max="3072" width="9" style="18"/>
    <col min="3073" max="3073" width="4.625" style="18" customWidth="1"/>
    <col min="3074" max="3074" width="40.625" style="18" customWidth="1"/>
    <col min="3075" max="3075" width="4.375" style="18" customWidth="1"/>
    <col min="3076" max="3076" width="8" style="18" customWidth="1"/>
    <col min="3077" max="3077" width="15" style="18" customWidth="1"/>
    <col min="3078" max="3078" width="13.25" style="18" customWidth="1"/>
    <col min="3079" max="3080" width="0" style="18" hidden="1" customWidth="1"/>
    <col min="3081" max="3081" width="11.5" style="18" bestFit="1" customWidth="1"/>
    <col min="3082" max="3082" width="13.75" style="18" bestFit="1" customWidth="1"/>
    <col min="3083" max="3083" width="14.875" style="18" bestFit="1" customWidth="1"/>
    <col min="3084" max="3328" width="9" style="18"/>
    <col min="3329" max="3329" width="4.625" style="18" customWidth="1"/>
    <col min="3330" max="3330" width="40.625" style="18" customWidth="1"/>
    <col min="3331" max="3331" width="4.375" style="18" customWidth="1"/>
    <col min="3332" max="3332" width="8" style="18" customWidth="1"/>
    <col min="3333" max="3333" width="15" style="18" customWidth="1"/>
    <col min="3334" max="3334" width="13.25" style="18" customWidth="1"/>
    <col min="3335" max="3336" width="0" style="18" hidden="1" customWidth="1"/>
    <col min="3337" max="3337" width="11.5" style="18" bestFit="1" customWidth="1"/>
    <col min="3338" max="3338" width="13.75" style="18" bestFit="1" customWidth="1"/>
    <col min="3339" max="3339" width="14.875" style="18" bestFit="1" customWidth="1"/>
    <col min="3340" max="3584" width="9" style="18"/>
    <col min="3585" max="3585" width="4.625" style="18" customWidth="1"/>
    <col min="3586" max="3586" width="40.625" style="18" customWidth="1"/>
    <col min="3587" max="3587" width="4.375" style="18" customWidth="1"/>
    <col min="3588" max="3588" width="8" style="18" customWidth="1"/>
    <col min="3589" max="3589" width="15" style="18" customWidth="1"/>
    <col min="3590" max="3590" width="13.25" style="18" customWidth="1"/>
    <col min="3591" max="3592" width="0" style="18" hidden="1" customWidth="1"/>
    <col min="3593" max="3593" width="11.5" style="18" bestFit="1" customWidth="1"/>
    <col min="3594" max="3594" width="13.75" style="18" bestFit="1" customWidth="1"/>
    <col min="3595" max="3595" width="14.875" style="18" bestFit="1" customWidth="1"/>
    <col min="3596" max="3840" width="9" style="18"/>
    <col min="3841" max="3841" width="4.625" style="18" customWidth="1"/>
    <col min="3842" max="3842" width="40.625" style="18" customWidth="1"/>
    <col min="3843" max="3843" width="4.375" style="18" customWidth="1"/>
    <col min="3844" max="3844" width="8" style="18" customWidth="1"/>
    <col min="3845" max="3845" width="15" style="18" customWidth="1"/>
    <col min="3846" max="3846" width="13.25" style="18" customWidth="1"/>
    <col min="3847" max="3848" width="0" style="18" hidden="1" customWidth="1"/>
    <col min="3849" max="3849" width="11.5" style="18" bestFit="1" customWidth="1"/>
    <col min="3850" max="3850" width="13.75" style="18" bestFit="1" customWidth="1"/>
    <col min="3851" max="3851" width="14.875" style="18" bestFit="1" customWidth="1"/>
    <col min="3852" max="4096" width="9" style="18"/>
    <col min="4097" max="4097" width="4.625" style="18" customWidth="1"/>
    <col min="4098" max="4098" width="40.625" style="18" customWidth="1"/>
    <col min="4099" max="4099" width="4.375" style="18" customWidth="1"/>
    <col min="4100" max="4100" width="8" style="18" customWidth="1"/>
    <col min="4101" max="4101" width="15" style="18" customWidth="1"/>
    <col min="4102" max="4102" width="13.25" style="18" customWidth="1"/>
    <col min="4103" max="4104" width="0" style="18" hidden="1" customWidth="1"/>
    <col min="4105" max="4105" width="11.5" style="18" bestFit="1" customWidth="1"/>
    <col min="4106" max="4106" width="13.75" style="18" bestFit="1" customWidth="1"/>
    <col min="4107" max="4107" width="14.875" style="18" bestFit="1" customWidth="1"/>
    <col min="4108" max="4352" width="9" style="18"/>
    <col min="4353" max="4353" width="4.625" style="18" customWidth="1"/>
    <col min="4354" max="4354" width="40.625" style="18" customWidth="1"/>
    <col min="4355" max="4355" width="4.375" style="18" customWidth="1"/>
    <col min="4356" max="4356" width="8" style="18" customWidth="1"/>
    <col min="4357" max="4357" width="15" style="18" customWidth="1"/>
    <col min="4358" max="4358" width="13.25" style="18" customWidth="1"/>
    <col min="4359" max="4360" width="0" style="18" hidden="1" customWidth="1"/>
    <col min="4361" max="4361" width="11.5" style="18" bestFit="1" customWidth="1"/>
    <col min="4362" max="4362" width="13.75" style="18" bestFit="1" customWidth="1"/>
    <col min="4363" max="4363" width="14.875" style="18" bestFit="1" customWidth="1"/>
    <col min="4364" max="4608" width="9" style="18"/>
    <col min="4609" max="4609" width="4.625" style="18" customWidth="1"/>
    <col min="4610" max="4610" width="40.625" style="18" customWidth="1"/>
    <col min="4611" max="4611" width="4.375" style="18" customWidth="1"/>
    <col min="4612" max="4612" width="8" style="18" customWidth="1"/>
    <col min="4613" max="4613" width="15" style="18" customWidth="1"/>
    <col min="4614" max="4614" width="13.25" style="18" customWidth="1"/>
    <col min="4615" max="4616" width="0" style="18" hidden="1" customWidth="1"/>
    <col min="4617" max="4617" width="11.5" style="18" bestFit="1" customWidth="1"/>
    <col min="4618" max="4618" width="13.75" style="18" bestFit="1" customWidth="1"/>
    <col min="4619" max="4619" width="14.875" style="18" bestFit="1" customWidth="1"/>
    <col min="4620" max="4864" width="9" style="18"/>
    <col min="4865" max="4865" width="4.625" style="18" customWidth="1"/>
    <col min="4866" max="4866" width="40.625" style="18" customWidth="1"/>
    <col min="4867" max="4867" width="4.375" style="18" customWidth="1"/>
    <col min="4868" max="4868" width="8" style="18" customWidth="1"/>
    <col min="4869" max="4869" width="15" style="18" customWidth="1"/>
    <col min="4870" max="4870" width="13.25" style="18" customWidth="1"/>
    <col min="4871" max="4872" width="0" style="18" hidden="1" customWidth="1"/>
    <col min="4873" max="4873" width="11.5" style="18" bestFit="1" customWidth="1"/>
    <col min="4874" max="4874" width="13.75" style="18" bestFit="1" customWidth="1"/>
    <col min="4875" max="4875" width="14.875" style="18" bestFit="1" customWidth="1"/>
    <col min="4876" max="5120" width="9" style="18"/>
    <col min="5121" max="5121" width="4.625" style="18" customWidth="1"/>
    <col min="5122" max="5122" width="40.625" style="18" customWidth="1"/>
    <col min="5123" max="5123" width="4.375" style="18" customWidth="1"/>
    <col min="5124" max="5124" width="8" style="18" customWidth="1"/>
    <col min="5125" max="5125" width="15" style="18" customWidth="1"/>
    <col min="5126" max="5126" width="13.25" style="18" customWidth="1"/>
    <col min="5127" max="5128" width="0" style="18" hidden="1" customWidth="1"/>
    <col min="5129" max="5129" width="11.5" style="18" bestFit="1" customWidth="1"/>
    <col min="5130" max="5130" width="13.75" style="18" bestFit="1" customWidth="1"/>
    <col min="5131" max="5131" width="14.875" style="18" bestFit="1" customWidth="1"/>
    <col min="5132" max="5376" width="9" style="18"/>
    <col min="5377" max="5377" width="4.625" style="18" customWidth="1"/>
    <col min="5378" max="5378" width="40.625" style="18" customWidth="1"/>
    <col min="5379" max="5379" width="4.375" style="18" customWidth="1"/>
    <col min="5380" max="5380" width="8" style="18" customWidth="1"/>
    <col min="5381" max="5381" width="15" style="18" customWidth="1"/>
    <col min="5382" max="5382" width="13.25" style="18" customWidth="1"/>
    <col min="5383" max="5384" width="0" style="18" hidden="1" customWidth="1"/>
    <col min="5385" max="5385" width="11.5" style="18" bestFit="1" customWidth="1"/>
    <col min="5386" max="5386" width="13.75" style="18" bestFit="1" customWidth="1"/>
    <col min="5387" max="5387" width="14.875" style="18" bestFit="1" customWidth="1"/>
    <col min="5388" max="5632" width="9" style="18"/>
    <col min="5633" max="5633" width="4.625" style="18" customWidth="1"/>
    <col min="5634" max="5634" width="40.625" style="18" customWidth="1"/>
    <col min="5635" max="5635" width="4.375" style="18" customWidth="1"/>
    <col min="5636" max="5636" width="8" style="18" customWidth="1"/>
    <col min="5637" max="5637" width="15" style="18" customWidth="1"/>
    <col min="5638" max="5638" width="13.25" style="18" customWidth="1"/>
    <col min="5639" max="5640" width="0" style="18" hidden="1" customWidth="1"/>
    <col min="5641" max="5641" width="11.5" style="18" bestFit="1" customWidth="1"/>
    <col min="5642" max="5642" width="13.75" style="18" bestFit="1" customWidth="1"/>
    <col min="5643" max="5643" width="14.875" style="18" bestFit="1" customWidth="1"/>
    <col min="5644" max="5888" width="9" style="18"/>
    <col min="5889" max="5889" width="4.625" style="18" customWidth="1"/>
    <col min="5890" max="5890" width="40.625" style="18" customWidth="1"/>
    <col min="5891" max="5891" width="4.375" style="18" customWidth="1"/>
    <col min="5892" max="5892" width="8" style="18" customWidth="1"/>
    <col min="5893" max="5893" width="15" style="18" customWidth="1"/>
    <col min="5894" max="5894" width="13.25" style="18" customWidth="1"/>
    <col min="5895" max="5896" width="0" style="18" hidden="1" customWidth="1"/>
    <col min="5897" max="5897" width="11.5" style="18" bestFit="1" customWidth="1"/>
    <col min="5898" max="5898" width="13.75" style="18" bestFit="1" customWidth="1"/>
    <col min="5899" max="5899" width="14.875" style="18" bestFit="1" customWidth="1"/>
    <col min="5900" max="6144" width="9" style="18"/>
    <col min="6145" max="6145" width="4.625" style="18" customWidth="1"/>
    <col min="6146" max="6146" width="40.625" style="18" customWidth="1"/>
    <col min="6147" max="6147" width="4.375" style="18" customWidth="1"/>
    <col min="6148" max="6148" width="8" style="18" customWidth="1"/>
    <col min="6149" max="6149" width="15" style="18" customWidth="1"/>
    <col min="6150" max="6150" width="13.25" style="18" customWidth="1"/>
    <col min="6151" max="6152" width="0" style="18" hidden="1" customWidth="1"/>
    <col min="6153" max="6153" width="11.5" style="18" bestFit="1" customWidth="1"/>
    <col min="6154" max="6154" width="13.75" style="18" bestFit="1" customWidth="1"/>
    <col min="6155" max="6155" width="14.875" style="18" bestFit="1" customWidth="1"/>
    <col min="6156" max="6400" width="9" style="18"/>
    <col min="6401" max="6401" width="4.625" style="18" customWidth="1"/>
    <col min="6402" max="6402" width="40.625" style="18" customWidth="1"/>
    <col min="6403" max="6403" width="4.375" style="18" customWidth="1"/>
    <col min="6404" max="6404" width="8" style="18" customWidth="1"/>
    <col min="6405" max="6405" width="15" style="18" customWidth="1"/>
    <col min="6406" max="6406" width="13.25" style="18" customWidth="1"/>
    <col min="6407" max="6408" width="0" style="18" hidden="1" customWidth="1"/>
    <col min="6409" max="6409" width="11.5" style="18" bestFit="1" customWidth="1"/>
    <col min="6410" max="6410" width="13.75" style="18" bestFit="1" customWidth="1"/>
    <col min="6411" max="6411" width="14.875" style="18" bestFit="1" customWidth="1"/>
    <col min="6412" max="6656" width="9" style="18"/>
    <col min="6657" max="6657" width="4.625" style="18" customWidth="1"/>
    <col min="6658" max="6658" width="40.625" style="18" customWidth="1"/>
    <col min="6659" max="6659" width="4.375" style="18" customWidth="1"/>
    <col min="6660" max="6660" width="8" style="18" customWidth="1"/>
    <col min="6661" max="6661" width="15" style="18" customWidth="1"/>
    <col min="6662" max="6662" width="13.25" style="18" customWidth="1"/>
    <col min="6663" max="6664" width="0" style="18" hidden="1" customWidth="1"/>
    <col min="6665" max="6665" width="11.5" style="18" bestFit="1" customWidth="1"/>
    <col min="6666" max="6666" width="13.75" style="18" bestFit="1" customWidth="1"/>
    <col min="6667" max="6667" width="14.875" style="18" bestFit="1" customWidth="1"/>
    <col min="6668" max="6912" width="9" style="18"/>
    <col min="6913" max="6913" width="4.625" style="18" customWidth="1"/>
    <col min="6914" max="6914" width="40.625" style="18" customWidth="1"/>
    <col min="6915" max="6915" width="4.375" style="18" customWidth="1"/>
    <col min="6916" max="6916" width="8" style="18" customWidth="1"/>
    <col min="6917" max="6917" width="15" style="18" customWidth="1"/>
    <col min="6918" max="6918" width="13.25" style="18" customWidth="1"/>
    <col min="6919" max="6920" width="0" style="18" hidden="1" customWidth="1"/>
    <col min="6921" max="6921" width="11.5" style="18" bestFit="1" customWidth="1"/>
    <col min="6922" max="6922" width="13.75" style="18" bestFit="1" customWidth="1"/>
    <col min="6923" max="6923" width="14.875" style="18" bestFit="1" customWidth="1"/>
    <col min="6924" max="7168" width="9" style="18"/>
    <col min="7169" max="7169" width="4.625" style="18" customWidth="1"/>
    <col min="7170" max="7170" width="40.625" style="18" customWidth="1"/>
    <col min="7171" max="7171" width="4.375" style="18" customWidth="1"/>
    <col min="7172" max="7172" width="8" style="18" customWidth="1"/>
    <col min="7173" max="7173" width="15" style="18" customWidth="1"/>
    <col min="7174" max="7174" width="13.25" style="18" customWidth="1"/>
    <col min="7175" max="7176" width="0" style="18" hidden="1" customWidth="1"/>
    <col min="7177" max="7177" width="11.5" style="18" bestFit="1" customWidth="1"/>
    <col min="7178" max="7178" width="13.75" style="18" bestFit="1" customWidth="1"/>
    <col min="7179" max="7179" width="14.875" style="18" bestFit="1" customWidth="1"/>
    <col min="7180" max="7424" width="9" style="18"/>
    <col min="7425" max="7425" width="4.625" style="18" customWidth="1"/>
    <col min="7426" max="7426" width="40.625" style="18" customWidth="1"/>
    <col min="7427" max="7427" width="4.375" style="18" customWidth="1"/>
    <col min="7428" max="7428" width="8" style="18" customWidth="1"/>
    <col min="7429" max="7429" width="15" style="18" customWidth="1"/>
    <col min="7430" max="7430" width="13.25" style="18" customWidth="1"/>
    <col min="7431" max="7432" width="0" style="18" hidden="1" customWidth="1"/>
    <col min="7433" max="7433" width="11.5" style="18" bestFit="1" customWidth="1"/>
    <col min="7434" max="7434" width="13.75" style="18" bestFit="1" customWidth="1"/>
    <col min="7435" max="7435" width="14.875" style="18" bestFit="1" customWidth="1"/>
    <col min="7436" max="7680" width="9" style="18"/>
    <col min="7681" max="7681" width="4.625" style="18" customWidth="1"/>
    <col min="7682" max="7682" width="40.625" style="18" customWidth="1"/>
    <col min="7683" max="7683" width="4.375" style="18" customWidth="1"/>
    <col min="7684" max="7684" width="8" style="18" customWidth="1"/>
    <col min="7685" max="7685" width="15" style="18" customWidth="1"/>
    <col min="7686" max="7686" width="13.25" style="18" customWidth="1"/>
    <col min="7687" max="7688" width="0" style="18" hidden="1" customWidth="1"/>
    <col min="7689" max="7689" width="11.5" style="18" bestFit="1" customWidth="1"/>
    <col min="7690" max="7690" width="13.75" style="18" bestFit="1" customWidth="1"/>
    <col min="7691" max="7691" width="14.875" style="18" bestFit="1" customWidth="1"/>
    <col min="7692" max="7936" width="9" style="18"/>
    <col min="7937" max="7937" width="4.625" style="18" customWidth="1"/>
    <col min="7938" max="7938" width="40.625" style="18" customWidth="1"/>
    <col min="7939" max="7939" width="4.375" style="18" customWidth="1"/>
    <col min="7940" max="7940" width="8" style="18" customWidth="1"/>
    <col min="7941" max="7941" width="15" style="18" customWidth="1"/>
    <col min="7942" max="7942" width="13.25" style="18" customWidth="1"/>
    <col min="7943" max="7944" width="0" style="18" hidden="1" customWidth="1"/>
    <col min="7945" max="7945" width="11.5" style="18" bestFit="1" customWidth="1"/>
    <col min="7946" max="7946" width="13.75" style="18" bestFit="1" customWidth="1"/>
    <col min="7947" max="7947" width="14.875" style="18" bestFit="1" customWidth="1"/>
    <col min="7948" max="8192" width="9" style="18"/>
    <col min="8193" max="8193" width="4.625" style="18" customWidth="1"/>
    <col min="8194" max="8194" width="40.625" style="18" customWidth="1"/>
    <col min="8195" max="8195" width="4.375" style="18" customWidth="1"/>
    <col min="8196" max="8196" width="8" style="18" customWidth="1"/>
    <col min="8197" max="8197" width="15" style="18" customWidth="1"/>
    <col min="8198" max="8198" width="13.25" style="18" customWidth="1"/>
    <col min="8199" max="8200" width="0" style="18" hidden="1" customWidth="1"/>
    <col min="8201" max="8201" width="11.5" style="18" bestFit="1" customWidth="1"/>
    <col min="8202" max="8202" width="13.75" style="18" bestFit="1" customWidth="1"/>
    <col min="8203" max="8203" width="14.875" style="18" bestFit="1" customWidth="1"/>
    <col min="8204" max="8448" width="9" style="18"/>
    <col min="8449" max="8449" width="4.625" style="18" customWidth="1"/>
    <col min="8450" max="8450" width="40.625" style="18" customWidth="1"/>
    <col min="8451" max="8451" width="4.375" style="18" customWidth="1"/>
    <col min="8452" max="8452" width="8" style="18" customWidth="1"/>
    <col min="8453" max="8453" width="15" style="18" customWidth="1"/>
    <col min="8454" max="8454" width="13.25" style="18" customWidth="1"/>
    <col min="8455" max="8456" width="0" style="18" hidden="1" customWidth="1"/>
    <col min="8457" max="8457" width="11.5" style="18" bestFit="1" customWidth="1"/>
    <col min="8458" max="8458" width="13.75" style="18" bestFit="1" customWidth="1"/>
    <col min="8459" max="8459" width="14.875" style="18" bestFit="1" customWidth="1"/>
    <col min="8460" max="8704" width="9" style="18"/>
    <col min="8705" max="8705" width="4.625" style="18" customWidth="1"/>
    <col min="8706" max="8706" width="40.625" style="18" customWidth="1"/>
    <col min="8707" max="8707" width="4.375" style="18" customWidth="1"/>
    <col min="8708" max="8708" width="8" style="18" customWidth="1"/>
    <col min="8709" max="8709" width="15" style="18" customWidth="1"/>
    <col min="8710" max="8710" width="13.25" style="18" customWidth="1"/>
    <col min="8711" max="8712" width="0" style="18" hidden="1" customWidth="1"/>
    <col min="8713" max="8713" width="11.5" style="18" bestFit="1" customWidth="1"/>
    <col min="8714" max="8714" width="13.75" style="18" bestFit="1" customWidth="1"/>
    <col min="8715" max="8715" width="14.875" style="18" bestFit="1" customWidth="1"/>
    <col min="8716" max="8960" width="9" style="18"/>
    <col min="8961" max="8961" width="4.625" style="18" customWidth="1"/>
    <col min="8962" max="8962" width="40.625" style="18" customWidth="1"/>
    <col min="8963" max="8963" width="4.375" style="18" customWidth="1"/>
    <col min="8964" max="8964" width="8" style="18" customWidth="1"/>
    <col min="8965" max="8965" width="15" style="18" customWidth="1"/>
    <col min="8966" max="8966" width="13.25" style="18" customWidth="1"/>
    <col min="8967" max="8968" width="0" style="18" hidden="1" customWidth="1"/>
    <col min="8969" max="8969" width="11.5" style="18" bestFit="1" customWidth="1"/>
    <col min="8970" max="8970" width="13.75" style="18" bestFit="1" customWidth="1"/>
    <col min="8971" max="8971" width="14.875" style="18" bestFit="1" customWidth="1"/>
    <col min="8972" max="9216" width="9" style="18"/>
    <col min="9217" max="9217" width="4.625" style="18" customWidth="1"/>
    <col min="9218" max="9218" width="40.625" style="18" customWidth="1"/>
    <col min="9219" max="9219" width="4.375" style="18" customWidth="1"/>
    <col min="9220" max="9220" width="8" style="18" customWidth="1"/>
    <col min="9221" max="9221" width="15" style="18" customWidth="1"/>
    <col min="9222" max="9222" width="13.25" style="18" customWidth="1"/>
    <col min="9223" max="9224" width="0" style="18" hidden="1" customWidth="1"/>
    <col min="9225" max="9225" width="11.5" style="18" bestFit="1" customWidth="1"/>
    <col min="9226" max="9226" width="13.75" style="18" bestFit="1" customWidth="1"/>
    <col min="9227" max="9227" width="14.875" style="18" bestFit="1" customWidth="1"/>
    <col min="9228" max="9472" width="9" style="18"/>
    <col min="9473" max="9473" width="4.625" style="18" customWidth="1"/>
    <col min="9474" max="9474" width="40.625" style="18" customWidth="1"/>
    <col min="9475" max="9475" width="4.375" style="18" customWidth="1"/>
    <col min="9476" max="9476" width="8" style="18" customWidth="1"/>
    <col min="9477" max="9477" width="15" style="18" customWidth="1"/>
    <col min="9478" max="9478" width="13.25" style="18" customWidth="1"/>
    <col min="9479" max="9480" width="0" style="18" hidden="1" customWidth="1"/>
    <col min="9481" max="9481" width="11.5" style="18" bestFit="1" customWidth="1"/>
    <col min="9482" max="9482" width="13.75" style="18" bestFit="1" customWidth="1"/>
    <col min="9483" max="9483" width="14.875" style="18" bestFit="1" customWidth="1"/>
    <col min="9484" max="9728" width="9" style="18"/>
    <col min="9729" max="9729" width="4.625" style="18" customWidth="1"/>
    <col min="9730" max="9730" width="40.625" style="18" customWidth="1"/>
    <col min="9731" max="9731" width="4.375" style="18" customWidth="1"/>
    <col min="9732" max="9732" width="8" style="18" customWidth="1"/>
    <col min="9733" max="9733" width="15" style="18" customWidth="1"/>
    <col min="9734" max="9734" width="13.25" style="18" customWidth="1"/>
    <col min="9735" max="9736" width="0" style="18" hidden="1" customWidth="1"/>
    <col min="9737" max="9737" width="11.5" style="18" bestFit="1" customWidth="1"/>
    <col min="9738" max="9738" width="13.75" style="18" bestFit="1" customWidth="1"/>
    <col min="9739" max="9739" width="14.875" style="18" bestFit="1" customWidth="1"/>
    <col min="9740" max="9984" width="9" style="18"/>
    <col min="9985" max="9985" width="4.625" style="18" customWidth="1"/>
    <col min="9986" max="9986" width="40.625" style="18" customWidth="1"/>
    <col min="9987" max="9987" width="4.375" style="18" customWidth="1"/>
    <col min="9988" max="9988" width="8" style="18" customWidth="1"/>
    <col min="9989" max="9989" width="15" style="18" customWidth="1"/>
    <col min="9990" max="9990" width="13.25" style="18" customWidth="1"/>
    <col min="9991" max="9992" width="0" style="18" hidden="1" customWidth="1"/>
    <col min="9993" max="9993" width="11.5" style="18" bestFit="1" customWidth="1"/>
    <col min="9994" max="9994" width="13.75" style="18" bestFit="1" customWidth="1"/>
    <col min="9995" max="9995" width="14.875" style="18" bestFit="1" customWidth="1"/>
    <col min="9996" max="10240" width="9" style="18"/>
    <col min="10241" max="10241" width="4.625" style="18" customWidth="1"/>
    <col min="10242" max="10242" width="40.625" style="18" customWidth="1"/>
    <col min="10243" max="10243" width="4.375" style="18" customWidth="1"/>
    <col min="10244" max="10244" width="8" style="18" customWidth="1"/>
    <col min="10245" max="10245" width="15" style="18" customWidth="1"/>
    <col min="10246" max="10246" width="13.25" style="18" customWidth="1"/>
    <col min="10247" max="10248" width="0" style="18" hidden="1" customWidth="1"/>
    <col min="10249" max="10249" width="11.5" style="18" bestFit="1" customWidth="1"/>
    <col min="10250" max="10250" width="13.75" style="18" bestFit="1" customWidth="1"/>
    <col min="10251" max="10251" width="14.875" style="18" bestFit="1" customWidth="1"/>
    <col min="10252" max="10496" width="9" style="18"/>
    <col min="10497" max="10497" width="4.625" style="18" customWidth="1"/>
    <col min="10498" max="10498" width="40.625" style="18" customWidth="1"/>
    <col min="10499" max="10499" width="4.375" style="18" customWidth="1"/>
    <col min="10500" max="10500" width="8" style="18" customWidth="1"/>
    <col min="10501" max="10501" width="15" style="18" customWidth="1"/>
    <col min="10502" max="10502" width="13.25" style="18" customWidth="1"/>
    <col min="10503" max="10504" width="0" style="18" hidden="1" customWidth="1"/>
    <col min="10505" max="10505" width="11.5" style="18" bestFit="1" customWidth="1"/>
    <col min="10506" max="10506" width="13.75" style="18" bestFit="1" customWidth="1"/>
    <col min="10507" max="10507" width="14.875" style="18" bestFit="1" customWidth="1"/>
    <col min="10508" max="10752" width="9" style="18"/>
    <col min="10753" max="10753" width="4.625" style="18" customWidth="1"/>
    <col min="10754" max="10754" width="40.625" style="18" customWidth="1"/>
    <col min="10755" max="10755" width="4.375" style="18" customWidth="1"/>
    <col min="10756" max="10756" width="8" style="18" customWidth="1"/>
    <col min="10757" max="10757" width="15" style="18" customWidth="1"/>
    <col min="10758" max="10758" width="13.25" style="18" customWidth="1"/>
    <col min="10759" max="10760" width="0" style="18" hidden="1" customWidth="1"/>
    <col min="10761" max="10761" width="11.5" style="18" bestFit="1" customWidth="1"/>
    <col min="10762" max="10762" width="13.75" style="18" bestFit="1" customWidth="1"/>
    <col min="10763" max="10763" width="14.875" style="18" bestFit="1" customWidth="1"/>
    <col min="10764" max="11008" width="9" style="18"/>
    <col min="11009" max="11009" width="4.625" style="18" customWidth="1"/>
    <col min="11010" max="11010" width="40.625" style="18" customWidth="1"/>
    <col min="11011" max="11011" width="4.375" style="18" customWidth="1"/>
    <col min="11012" max="11012" width="8" style="18" customWidth="1"/>
    <col min="11013" max="11013" width="15" style="18" customWidth="1"/>
    <col min="11014" max="11014" width="13.25" style="18" customWidth="1"/>
    <col min="11015" max="11016" width="0" style="18" hidden="1" customWidth="1"/>
    <col min="11017" max="11017" width="11.5" style="18" bestFit="1" customWidth="1"/>
    <col min="11018" max="11018" width="13.75" style="18" bestFit="1" customWidth="1"/>
    <col min="11019" max="11019" width="14.875" style="18" bestFit="1" customWidth="1"/>
    <col min="11020" max="11264" width="9" style="18"/>
    <col min="11265" max="11265" width="4.625" style="18" customWidth="1"/>
    <col min="11266" max="11266" width="40.625" style="18" customWidth="1"/>
    <col min="11267" max="11267" width="4.375" style="18" customWidth="1"/>
    <col min="11268" max="11268" width="8" style="18" customWidth="1"/>
    <col min="11269" max="11269" width="15" style="18" customWidth="1"/>
    <col min="11270" max="11270" width="13.25" style="18" customWidth="1"/>
    <col min="11271" max="11272" width="0" style="18" hidden="1" customWidth="1"/>
    <col min="11273" max="11273" width="11.5" style="18" bestFit="1" customWidth="1"/>
    <col min="11274" max="11274" width="13.75" style="18" bestFit="1" customWidth="1"/>
    <col min="11275" max="11275" width="14.875" style="18" bestFit="1" customWidth="1"/>
    <col min="11276" max="11520" width="9" style="18"/>
    <col min="11521" max="11521" width="4.625" style="18" customWidth="1"/>
    <col min="11522" max="11522" width="40.625" style="18" customWidth="1"/>
    <col min="11523" max="11523" width="4.375" style="18" customWidth="1"/>
    <col min="11524" max="11524" width="8" style="18" customWidth="1"/>
    <col min="11525" max="11525" width="15" style="18" customWidth="1"/>
    <col min="11526" max="11526" width="13.25" style="18" customWidth="1"/>
    <col min="11527" max="11528" width="0" style="18" hidden="1" customWidth="1"/>
    <col min="11529" max="11529" width="11.5" style="18" bestFit="1" customWidth="1"/>
    <col min="11530" max="11530" width="13.75" style="18" bestFit="1" customWidth="1"/>
    <col min="11531" max="11531" width="14.875" style="18" bestFit="1" customWidth="1"/>
    <col min="11532" max="11776" width="9" style="18"/>
    <col min="11777" max="11777" width="4.625" style="18" customWidth="1"/>
    <col min="11778" max="11778" width="40.625" style="18" customWidth="1"/>
    <col min="11779" max="11779" width="4.375" style="18" customWidth="1"/>
    <col min="11780" max="11780" width="8" style="18" customWidth="1"/>
    <col min="11781" max="11781" width="15" style="18" customWidth="1"/>
    <col min="11782" max="11782" width="13.25" style="18" customWidth="1"/>
    <col min="11783" max="11784" width="0" style="18" hidden="1" customWidth="1"/>
    <col min="11785" max="11785" width="11.5" style="18" bestFit="1" customWidth="1"/>
    <col min="11786" max="11786" width="13.75" style="18" bestFit="1" customWidth="1"/>
    <col min="11787" max="11787" width="14.875" style="18" bestFit="1" customWidth="1"/>
    <col min="11788" max="12032" width="9" style="18"/>
    <col min="12033" max="12033" width="4.625" style="18" customWidth="1"/>
    <col min="12034" max="12034" width="40.625" style="18" customWidth="1"/>
    <col min="12035" max="12035" width="4.375" style="18" customWidth="1"/>
    <col min="12036" max="12036" width="8" style="18" customWidth="1"/>
    <col min="12037" max="12037" width="15" style="18" customWidth="1"/>
    <col min="12038" max="12038" width="13.25" style="18" customWidth="1"/>
    <col min="12039" max="12040" width="0" style="18" hidden="1" customWidth="1"/>
    <col min="12041" max="12041" width="11.5" style="18" bestFit="1" customWidth="1"/>
    <col min="12042" max="12042" width="13.75" style="18" bestFit="1" customWidth="1"/>
    <col min="12043" max="12043" width="14.875" style="18" bestFit="1" customWidth="1"/>
    <col min="12044" max="12288" width="9" style="18"/>
    <col min="12289" max="12289" width="4.625" style="18" customWidth="1"/>
    <col min="12290" max="12290" width="40.625" style="18" customWidth="1"/>
    <col min="12291" max="12291" width="4.375" style="18" customWidth="1"/>
    <col min="12292" max="12292" width="8" style="18" customWidth="1"/>
    <col min="12293" max="12293" width="15" style="18" customWidth="1"/>
    <col min="12294" max="12294" width="13.25" style="18" customWidth="1"/>
    <col min="12295" max="12296" width="0" style="18" hidden="1" customWidth="1"/>
    <col min="12297" max="12297" width="11.5" style="18" bestFit="1" customWidth="1"/>
    <col min="12298" max="12298" width="13.75" style="18" bestFit="1" customWidth="1"/>
    <col min="12299" max="12299" width="14.875" style="18" bestFit="1" customWidth="1"/>
    <col min="12300" max="12544" width="9" style="18"/>
    <col min="12545" max="12545" width="4.625" style="18" customWidth="1"/>
    <col min="12546" max="12546" width="40.625" style="18" customWidth="1"/>
    <col min="12547" max="12547" width="4.375" style="18" customWidth="1"/>
    <col min="12548" max="12548" width="8" style="18" customWidth="1"/>
    <col min="12549" max="12549" width="15" style="18" customWidth="1"/>
    <col min="12550" max="12550" width="13.25" style="18" customWidth="1"/>
    <col min="12551" max="12552" width="0" style="18" hidden="1" customWidth="1"/>
    <col min="12553" max="12553" width="11.5" style="18" bestFit="1" customWidth="1"/>
    <col min="12554" max="12554" width="13.75" style="18" bestFit="1" customWidth="1"/>
    <col min="12555" max="12555" width="14.875" style="18" bestFit="1" customWidth="1"/>
    <col min="12556" max="12800" width="9" style="18"/>
    <col min="12801" max="12801" width="4.625" style="18" customWidth="1"/>
    <col min="12802" max="12802" width="40.625" style="18" customWidth="1"/>
    <col min="12803" max="12803" width="4.375" style="18" customWidth="1"/>
    <col min="12804" max="12804" width="8" style="18" customWidth="1"/>
    <col min="12805" max="12805" width="15" style="18" customWidth="1"/>
    <col min="12806" max="12806" width="13.25" style="18" customWidth="1"/>
    <col min="12807" max="12808" width="0" style="18" hidden="1" customWidth="1"/>
    <col min="12809" max="12809" width="11.5" style="18" bestFit="1" customWidth="1"/>
    <col min="12810" max="12810" width="13.75" style="18" bestFit="1" customWidth="1"/>
    <col min="12811" max="12811" width="14.875" style="18" bestFit="1" customWidth="1"/>
    <col min="12812" max="13056" width="9" style="18"/>
    <col min="13057" max="13057" width="4.625" style="18" customWidth="1"/>
    <col min="13058" max="13058" width="40.625" style="18" customWidth="1"/>
    <col min="13059" max="13059" width="4.375" style="18" customWidth="1"/>
    <col min="13060" max="13060" width="8" style="18" customWidth="1"/>
    <col min="13061" max="13061" width="15" style="18" customWidth="1"/>
    <col min="13062" max="13062" width="13.25" style="18" customWidth="1"/>
    <col min="13063" max="13064" width="0" style="18" hidden="1" customWidth="1"/>
    <col min="13065" max="13065" width="11.5" style="18" bestFit="1" customWidth="1"/>
    <col min="13066" max="13066" width="13.75" style="18" bestFit="1" customWidth="1"/>
    <col min="13067" max="13067" width="14.875" style="18" bestFit="1" customWidth="1"/>
    <col min="13068" max="13312" width="9" style="18"/>
    <col min="13313" max="13313" width="4.625" style="18" customWidth="1"/>
    <col min="13314" max="13314" width="40.625" style="18" customWidth="1"/>
    <col min="13315" max="13315" width="4.375" style="18" customWidth="1"/>
    <col min="13316" max="13316" width="8" style="18" customWidth="1"/>
    <col min="13317" max="13317" width="15" style="18" customWidth="1"/>
    <col min="13318" max="13318" width="13.25" style="18" customWidth="1"/>
    <col min="13319" max="13320" width="0" style="18" hidden="1" customWidth="1"/>
    <col min="13321" max="13321" width="11.5" style="18" bestFit="1" customWidth="1"/>
    <col min="13322" max="13322" width="13.75" style="18" bestFit="1" customWidth="1"/>
    <col min="13323" max="13323" width="14.875" style="18" bestFit="1" customWidth="1"/>
    <col min="13324" max="13568" width="9" style="18"/>
    <col min="13569" max="13569" width="4.625" style="18" customWidth="1"/>
    <col min="13570" max="13570" width="40.625" style="18" customWidth="1"/>
    <col min="13571" max="13571" width="4.375" style="18" customWidth="1"/>
    <col min="13572" max="13572" width="8" style="18" customWidth="1"/>
    <col min="13573" max="13573" width="15" style="18" customWidth="1"/>
    <col min="13574" max="13574" width="13.25" style="18" customWidth="1"/>
    <col min="13575" max="13576" width="0" style="18" hidden="1" customWidth="1"/>
    <col min="13577" max="13577" width="11.5" style="18" bestFit="1" customWidth="1"/>
    <col min="13578" max="13578" width="13.75" style="18" bestFit="1" customWidth="1"/>
    <col min="13579" max="13579" width="14.875" style="18" bestFit="1" customWidth="1"/>
    <col min="13580" max="13824" width="9" style="18"/>
    <col min="13825" max="13825" width="4.625" style="18" customWidth="1"/>
    <col min="13826" max="13826" width="40.625" style="18" customWidth="1"/>
    <col min="13827" max="13827" width="4.375" style="18" customWidth="1"/>
    <col min="13828" max="13828" width="8" style="18" customWidth="1"/>
    <col min="13829" max="13829" width="15" style="18" customWidth="1"/>
    <col min="13830" max="13830" width="13.25" style="18" customWidth="1"/>
    <col min="13831" max="13832" width="0" style="18" hidden="1" customWidth="1"/>
    <col min="13833" max="13833" width="11.5" style="18" bestFit="1" customWidth="1"/>
    <col min="13834" max="13834" width="13.75" style="18" bestFit="1" customWidth="1"/>
    <col min="13835" max="13835" width="14.875" style="18" bestFit="1" customWidth="1"/>
    <col min="13836" max="14080" width="9" style="18"/>
    <col min="14081" max="14081" width="4.625" style="18" customWidth="1"/>
    <col min="14082" max="14082" width="40.625" style="18" customWidth="1"/>
    <col min="14083" max="14083" width="4.375" style="18" customWidth="1"/>
    <col min="14084" max="14084" width="8" style="18" customWidth="1"/>
    <col min="14085" max="14085" width="15" style="18" customWidth="1"/>
    <col min="14086" max="14086" width="13.25" style="18" customWidth="1"/>
    <col min="14087" max="14088" width="0" style="18" hidden="1" customWidth="1"/>
    <col min="14089" max="14089" width="11.5" style="18" bestFit="1" customWidth="1"/>
    <col min="14090" max="14090" width="13.75" style="18" bestFit="1" customWidth="1"/>
    <col min="14091" max="14091" width="14.875" style="18" bestFit="1" customWidth="1"/>
    <col min="14092" max="14336" width="9" style="18"/>
    <col min="14337" max="14337" width="4.625" style="18" customWidth="1"/>
    <col min="14338" max="14338" width="40.625" style="18" customWidth="1"/>
    <col min="14339" max="14339" width="4.375" style="18" customWidth="1"/>
    <col min="14340" max="14340" width="8" style="18" customWidth="1"/>
    <col min="14341" max="14341" width="15" style="18" customWidth="1"/>
    <col min="14342" max="14342" width="13.25" style="18" customWidth="1"/>
    <col min="14343" max="14344" width="0" style="18" hidden="1" customWidth="1"/>
    <col min="14345" max="14345" width="11.5" style="18" bestFit="1" customWidth="1"/>
    <col min="14346" max="14346" width="13.75" style="18" bestFit="1" customWidth="1"/>
    <col min="14347" max="14347" width="14.875" style="18" bestFit="1" customWidth="1"/>
    <col min="14348" max="14592" width="9" style="18"/>
    <col min="14593" max="14593" width="4.625" style="18" customWidth="1"/>
    <col min="14594" max="14594" width="40.625" style="18" customWidth="1"/>
    <col min="14595" max="14595" width="4.375" style="18" customWidth="1"/>
    <col min="14596" max="14596" width="8" style="18" customWidth="1"/>
    <col min="14597" max="14597" width="15" style="18" customWidth="1"/>
    <col min="14598" max="14598" width="13.25" style="18" customWidth="1"/>
    <col min="14599" max="14600" width="0" style="18" hidden="1" customWidth="1"/>
    <col min="14601" max="14601" width="11.5" style="18" bestFit="1" customWidth="1"/>
    <col min="14602" max="14602" width="13.75" style="18" bestFit="1" customWidth="1"/>
    <col min="14603" max="14603" width="14.875" style="18" bestFit="1" customWidth="1"/>
    <col min="14604" max="14848" width="9" style="18"/>
    <col min="14849" max="14849" width="4.625" style="18" customWidth="1"/>
    <col min="14850" max="14850" width="40.625" style="18" customWidth="1"/>
    <col min="14851" max="14851" width="4.375" style="18" customWidth="1"/>
    <col min="14852" max="14852" width="8" style="18" customWidth="1"/>
    <col min="14853" max="14853" width="15" style="18" customWidth="1"/>
    <col min="14854" max="14854" width="13.25" style="18" customWidth="1"/>
    <col min="14855" max="14856" width="0" style="18" hidden="1" customWidth="1"/>
    <col min="14857" max="14857" width="11.5" style="18" bestFit="1" customWidth="1"/>
    <col min="14858" max="14858" width="13.75" style="18" bestFit="1" customWidth="1"/>
    <col min="14859" max="14859" width="14.875" style="18" bestFit="1" customWidth="1"/>
    <col min="14860" max="15104" width="9" style="18"/>
    <col min="15105" max="15105" width="4.625" style="18" customWidth="1"/>
    <col min="15106" max="15106" width="40.625" style="18" customWidth="1"/>
    <col min="15107" max="15107" width="4.375" style="18" customWidth="1"/>
    <col min="15108" max="15108" width="8" style="18" customWidth="1"/>
    <col min="15109" max="15109" width="15" style="18" customWidth="1"/>
    <col min="15110" max="15110" width="13.25" style="18" customWidth="1"/>
    <col min="15111" max="15112" width="0" style="18" hidden="1" customWidth="1"/>
    <col min="15113" max="15113" width="11.5" style="18" bestFit="1" customWidth="1"/>
    <col min="15114" max="15114" width="13.75" style="18" bestFit="1" customWidth="1"/>
    <col min="15115" max="15115" width="14.875" style="18" bestFit="1" customWidth="1"/>
    <col min="15116" max="15360" width="9" style="18"/>
    <col min="15361" max="15361" width="4.625" style="18" customWidth="1"/>
    <col min="15362" max="15362" width="40.625" style="18" customWidth="1"/>
    <col min="15363" max="15363" width="4.375" style="18" customWidth="1"/>
    <col min="15364" max="15364" width="8" style="18" customWidth="1"/>
    <col min="15365" max="15365" width="15" style="18" customWidth="1"/>
    <col min="15366" max="15366" width="13.25" style="18" customWidth="1"/>
    <col min="15367" max="15368" width="0" style="18" hidden="1" customWidth="1"/>
    <col min="15369" max="15369" width="11.5" style="18" bestFit="1" customWidth="1"/>
    <col min="15370" max="15370" width="13.75" style="18" bestFit="1" customWidth="1"/>
    <col min="15371" max="15371" width="14.875" style="18" bestFit="1" customWidth="1"/>
    <col min="15372" max="15616" width="9" style="18"/>
    <col min="15617" max="15617" width="4.625" style="18" customWidth="1"/>
    <col min="15618" max="15618" width="40.625" style="18" customWidth="1"/>
    <col min="15619" max="15619" width="4.375" style="18" customWidth="1"/>
    <col min="15620" max="15620" width="8" style="18" customWidth="1"/>
    <col min="15621" max="15621" width="15" style="18" customWidth="1"/>
    <col min="15622" max="15622" width="13.25" style="18" customWidth="1"/>
    <col min="15623" max="15624" width="0" style="18" hidden="1" customWidth="1"/>
    <col min="15625" max="15625" width="11.5" style="18" bestFit="1" customWidth="1"/>
    <col min="15626" max="15626" width="13.75" style="18" bestFit="1" customWidth="1"/>
    <col min="15627" max="15627" width="14.875" style="18" bestFit="1" customWidth="1"/>
    <col min="15628" max="15872" width="9" style="18"/>
    <col min="15873" max="15873" width="4.625" style="18" customWidth="1"/>
    <col min="15874" max="15874" width="40.625" style="18" customWidth="1"/>
    <col min="15875" max="15875" width="4.375" style="18" customWidth="1"/>
    <col min="15876" max="15876" width="8" style="18" customWidth="1"/>
    <col min="15877" max="15877" width="15" style="18" customWidth="1"/>
    <col min="15878" max="15878" width="13.25" style="18" customWidth="1"/>
    <col min="15879" max="15880" width="0" style="18" hidden="1" customWidth="1"/>
    <col min="15881" max="15881" width="11.5" style="18" bestFit="1" customWidth="1"/>
    <col min="15882" max="15882" width="13.75" style="18" bestFit="1" customWidth="1"/>
    <col min="15883" max="15883" width="14.875" style="18" bestFit="1" customWidth="1"/>
    <col min="15884" max="16128" width="9" style="18"/>
    <col min="16129" max="16129" width="4.625" style="18" customWidth="1"/>
    <col min="16130" max="16130" width="40.625" style="18" customWidth="1"/>
    <col min="16131" max="16131" width="4.375" style="18" customWidth="1"/>
    <col min="16132" max="16132" width="8" style="18" customWidth="1"/>
    <col min="16133" max="16133" width="15" style="18" customWidth="1"/>
    <col min="16134" max="16134" width="13.25" style="18" customWidth="1"/>
    <col min="16135" max="16136" width="0" style="18" hidden="1" customWidth="1"/>
    <col min="16137" max="16137" width="11.5" style="18" bestFit="1" customWidth="1"/>
    <col min="16138" max="16138" width="13.75" style="18" bestFit="1" customWidth="1"/>
    <col min="16139" max="16139" width="14.875" style="18" bestFit="1" customWidth="1"/>
    <col min="16140" max="16384" width="9" style="18"/>
  </cols>
  <sheetData>
    <row r="2" spans="1:7" ht="20.25">
      <c r="A2" s="88" t="s">
        <v>136</v>
      </c>
      <c r="B2" s="88"/>
      <c r="C2" s="88"/>
      <c r="D2" s="88"/>
      <c r="E2" s="88"/>
      <c r="F2" s="88"/>
    </row>
    <row r="3" spans="1:7">
      <c r="A3" s="29" t="str">
        <f>[1]报价汇总表!A3</f>
        <v>工程名称:科达展厅扩建项目之8号楼屋顶加建土建、钢结构、幕墙工程</v>
      </c>
      <c r="B3" s="29"/>
      <c r="C3" s="29"/>
      <c r="D3" s="29"/>
      <c r="E3" s="29"/>
      <c r="F3" s="30"/>
      <c r="G3" s="30"/>
    </row>
    <row r="4" spans="1:7">
      <c r="A4" s="31" t="s">
        <v>10</v>
      </c>
      <c r="B4" s="32" t="s">
        <v>20</v>
      </c>
      <c r="C4" s="33" t="s">
        <v>137</v>
      </c>
      <c r="D4" s="33" t="s">
        <v>138</v>
      </c>
      <c r="E4" s="33" t="s">
        <v>139</v>
      </c>
      <c r="F4" s="33" t="s">
        <v>140</v>
      </c>
    </row>
    <row r="5" spans="1:7" ht="28.5">
      <c r="A5" s="31">
        <v>1</v>
      </c>
      <c r="B5" s="34" t="s">
        <v>141</v>
      </c>
      <c r="C5" s="33" t="s">
        <v>121</v>
      </c>
      <c r="D5" s="35">
        <v>1</v>
      </c>
      <c r="E5" s="35"/>
      <c r="F5" s="35">
        <f>D5*E5</f>
        <v>0</v>
      </c>
    </row>
    <row r="6" spans="1:7">
      <c r="A6" s="31">
        <v>2</v>
      </c>
      <c r="B6" s="34" t="s">
        <v>142</v>
      </c>
      <c r="C6" s="33" t="s">
        <v>121</v>
      </c>
      <c r="D6" s="35">
        <v>1</v>
      </c>
      <c r="E6" s="35"/>
      <c r="F6" s="35">
        <f t="shared" ref="F6:F17" si="0">D6*E6</f>
        <v>0</v>
      </c>
    </row>
    <row r="7" spans="1:7">
      <c r="A7" s="31">
        <v>3</v>
      </c>
      <c r="B7" s="34" t="s">
        <v>143</v>
      </c>
      <c r="C7" s="33" t="s">
        <v>121</v>
      </c>
      <c r="D7" s="35">
        <v>1</v>
      </c>
      <c r="E7" s="35"/>
      <c r="F7" s="35">
        <f t="shared" si="0"/>
        <v>0</v>
      </c>
    </row>
    <row r="8" spans="1:7">
      <c r="A8" s="31">
        <v>4</v>
      </c>
      <c r="B8" s="34" t="s">
        <v>144</v>
      </c>
      <c r="C8" s="33" t="s">
        <v>121</v>
      </c>
      <c r="D8" s="35">
        <v>1</v>
      </c>
      <c r="E8" s="35"/>
      <c r="F8" s="35">
        <f t="shared" si="0"/>
        <v>0</v>
      </c>
    </row>
    <row r="9" spans="1:7">
      <c r="A9" s="31">
        <v>5</v>
      </c>
      <c r="B9" s="34" t="s">
        <v>145</v>
      </c>
      <c r="C9" s="33" t="s">
        <v>121</v>
      </c>
      <c r="D9" s="35">
        <v>1</v>
      </c>
      <c r="E9" s="35"/>
      <c r="F9" s="35">
        <f t="shared" si="0"/>
        <v>0</v>
      </c>
    </row>
    <row r="10" spans="1:7">
      <c r="A10" s="31">
        <v>6</v>
      </c>
      <c r="B10" s="34" t="s">
        <v>146</v>
      </c>
      <c r="C10" s="33" t="s">
        <v>121</v>
      </c>
      <c r="D10" s="35">
        <v>1</v>
      </c>
      <c r="E10" s="35"/>
      <c r="F10" s="35">
        <f t="shared" si="0"/>
        <v>0</v>
      </c>
    </row>
    <row r="11" spans="1:7">
      <c r="A11" s="31">
        <v>7</v>
      </c>
      <c r="B11" s="34" t="s">
        <v>147</v>
      </c>
      <c r="C11" s="33" t="s">
        <v>121</v>
      </c>
      <c r="D11" s="35">
        <v>1</v>
      </c>
      <c r="E11" s="35"/>
      <c r="F11" s="35">
        <f t="shared" si="0"/>
        <v>0</v>
      </c>
    </row>
    <row r="12" spans="1:7">
      <c r="A12" s="31">
        <v>8</v>
      </c>
      <c r="B12" s="34" t="s">
        <v>148</v>
      </c>
      <c r="C12" s="33" t="s">
        <v>121</v>
      </c>
      <c r="D12" s="35">
        <v>1</v>
      </c>
      <c r="E12" s="35"/>
      <c r="F12" s="35">
        <f t="shared" si="0"/>
        <v>0</v>
      </c>
    </row>
    <row r="13" spans="1:7">
      <c r="A13" s="31">
        <v>9</v>
      </c>
      <c r="B13" s="34" t="s">
        <v>149</v>
      </c>
      <c r="C13" s="33" t="s">
        <v>121</v>
      </c>
      <c r="D13" s="35">
        <v>1</v>
      </c>
      <c r="E13" s="35"/>
      <c r="F13" s="35">
        <f t="shared" si="0"/>
        <v>0</v>
      </c>
    </row>
    <row r="14" spans="1:7" s="1" customFormat="1" ht="28.5">
      <c r="A14" s="31">
        <v>10</v>
      </c>
      <c r="B14" s="34" t="s">
        <v>150</v>
      </c>
      <c r="C14" s="36" t="s">
        <v>121</v>
      </c>
      <c r="D14" s="35">
        <v>1</v>
      </c>
      <c r="E14" s="35"/>
      <c r="F14" s="35">
        <f t="shared" si="0"/>
        <v>0</v>
      </c>
    </row>
    <row r="15" spans="1:7" s="1" customFormat="1" ht="27">
      <c r="A15" s="31">
        <v>11</v>
      </c>
      <c r="B15" s="37" t="s">
        <v>151</v>
      </c>
      <c r="C15" s="36" t="s">
        <v>121</v>
      </c>
      <c r="D15" s="38">
        <v>1</v>
      </c>
      <c r="E15" s="38"/>
      <c r="F15" s="35">
        <f t="shared" si="0"/>
        <v>0</v>
      </c>
    </row>
    <row r="16" spans="1:7">
      <c r="A16" s="31">
        <v>12</v>
      </c>
      <c r="B16" s="34" t="s">
        <v>152</v>
      </c>
      <c r="C16" s="36" t="s">
        <v>121</v>
      </c>
      <c r="D16" s="35">
        <v>1</v>
      </c>
      <c r="E16" s="35"/>
      <c r="F16" s="35">
        <f t="shared" si="0"/>
        <v>0</v>
      </c>
      <c r="G16" s="63"/>
    </row>
    <row r="17" spans="1:6">
      <c r="A17" s="31">
        <v>13</v>
      </c>
      <c r="B17" s="34" t="s">
        <v>153</v>
      </c>
      <c r="C17" s="36" t="s">
        <v>121</v>
      </c>
      <c r="D17" s="35">
        <v>1</v>
      </c>
      <c r="E17" s="35"/>
      <c r="F17" s="35">
        <f t="shared" si="0"/>
        <v>0</v>
      </c>
    </row>
    <row r="18" spans="1:6">
      <c r="A18" s="31">
        <v>14</v>
      </c>
      <c r="B18" s="34"/>
      <c r="C18" s="33"/>
      <c r="D18" s="35"/>
      <c r="E18" s="35"/>
      <c r="F18" s="35"/>
    </row>
    <row r="19" spans="1:6">
      <c r="A19" s="31">
        <v>15</v>
      </c>
      <c r="B19" s="34"/>
      <c r="C19" s="33"/>
      <c r="D19" s="35"/>
      <c r="E19" s="35"/>
      <c r="F19" s="35"/>
    </row>
    <row r="20" spans="1:6">
      <c r="A20" s="31">
        <v>16</v>
      </c>
      <c r="B20" s="32"/>
      <c r="C20" s="33"/>
      <c r="D20" s="35"/>
      <c r="E20" s="35"/>
      <c r="F20" s="35"/>
    </row>
    <row r="21" spans="1:6">
      <c r="A21" s="31">
        <v>17</v>
      </c>
      <c r="B21" s="32"/>
      <c r="C21" s="33"/>
      <c r="D21" s="35"/>
      <c r="E21" s="35"/>
      <c r="F21" s="35"/>
    </row>
    <row r="22" spans="1:6">
      <c r="A22" s="31">
        <v>18</v>
      </c>
      <c r="B22" s="32"/>
      <c r="C22" s="33"/>
      <c r="D22" s="35"/>
      <c r="E22" s="35"/>
      <c r="F22" s="35"/>
    </row>
    <row r="23" spans="1:6">
      <c r="A23" s="31">
        <v>19</v>
      </c>
      <c r="B23" s="32"/>
      <c r="C23" s="33"/>
      <c r="D23" s="35"/>
      <c r="E23" s="35"/>
      <c r="F23" s="35"/>
    </row>
    <row r="24" spans="1:6">
      <c r="A24" s="31"/>
      <c r="B24" s="32"/>
      <c r="C24" s="33"/>
      <c r="D24" s="35"/>
      <c r="E24" s="35"/>
      <c r="F24" s="35"/>
    </row>
    <row r="25" spans="1:6">
      <c r="A25" s="31"/>
      <c r="B25" s="32" t="s">
        <v>27</v>
      </c>
      <c r="C25" s="33" t="s">
        <v>154</v>
      </c>
      <c r="D25" s="35"/>
      <c r="E25" s="35"/>
      <c r="F25" s="35">
        <f>SUM(F5:F24)</f>
        <v>0</v>
      </c>
    </row>
    <row r="26" spans="1:6">
      <c r="A26" s="89"/>
      <c r="B26" s="89"/>
      <c r="C26" s="89"/>
      <c r="D26" s="89"/>
      <c r="E26" s="89"/>
      <c r="F26" s="89"/>
    </row>
    <row r="27" spans="1:6">
      <c r="A27" s="89"/>
      <c r="B27" s="89"/>
      <c r="C27" s="89"/>
      <c r="D27" s="89"/>
      <c r="E27" s="89"/>
      <c r="F27" s="89"/>
    </row>
    <row r="28" spans="1:6">
      <c r="A28" s="89"/>
      <c r="B28" s="89"/>
      <c r="C28" s="89"/>
      <c r="D28" s="89"/>
      <c r="E28" s="89"/>
      <c r="F28" s="89"/>
    </row>
  </sheetData>
  <mergeCells count="4">
    <mergeCell ref="A2:F2"/>
    <mergeCell ref="A26:F26"/>
    <mergeCell ref="A27:F27"/>
    <mergeCell ref="A28:F28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2"/>
  <sheetViews>
    <sheetView zoomScaleNormal="100" workbookViewId="0">
      <selection activeCell="L13" sqref="L13"/>
    </sheetView>
  </sheetViews>
  <sheetFormatPr defaultRowHeight="14.25"/>
  <cols>
    <col min="1" max="1" width="8.375" style="26" customWidth="1"/>
    <col min="2" max="2" width="10.625" style="18" customWidth="1"/>
    <col min="3" max="3" width="10.25" style="18" customWidth="1"/>
    <col min="4" max="4" width="5.25" style="18" customWidth="1"/>
    <col min="5" max="5" width="5.625" style="18" customWidth="1"/>
    <col min="6" max="6" width="13.375" style="55" customWidth="1"/>
    <col min="7" max="7" width="10.25" style="55" customWidth="1"/>
    <col min="8" max="8" width="12.75" style="56" customWidth="1"/>
    <col min="9" max="9" width="8.375" style="18" customWidth="1"/>
    <col min="10" max="256" width="9" style="18"/>
    <col min="257" max="257" width="8.375" style="18" customWidth="1"/>
    <col min="258" max="258" width="10.625" style="18" customWidth="1"/>
    <col min="259" max="259" width="10.25" style="18" customWidth="1"/>
    <col min="260" max="260" width="5.25" style="18" customWidth="1"/>
    <col min="261" max="261" width="5.625" style="18" customWidth="1"/>
    <col min="262" max="262" width="13.375" style="18" customWidth="1"/>
    <col min="263" max="263" width="10.25" style="18" customWidth="1"/>
    <col min="264" max="264" width="12.75" style="18" customWidth="1"/>
    <col min="265" max="265" width="8.375" style="18" customWidth="1"/>
    <col min="266" max="512" width="9" style="18"/>
    <col min="513" max="513" width="8.375" style="18" customWidth="1"/>
    <col min="514" max="514" width="10.625" style="18" customWidth="1"/>
    <col min="515" max="515" width="10.25" style="18" customWidth="1"/>
    <col min="516" max="516" width="5.25" style="18" customWidth="1"/>
    <col min="517" max="517" width="5.625" style="18" customWidth="1"/>
    <col min="518" max="518" width="13.375" style="18" customWidth="1"/>
    <col min="519" max="519" width="10.25" style="18" customWidth="1"/>
    <col min="520" max="520" width="12.75" style="18" customWidth="1"/>
    <col min="521" max="521" width="8.375" style="18" customWidth="1"/>
    <col min="522" max="768" width="9" style="18"/>
    <col min="769" max="769" width="8.375" style="18" customWidth="1"/>
    <col min="770" max="770" width="10.625" style="18" customWidth="1"/>
    <col min="771" max="771" width="10.25" style="18" customWidth="1"/>
    <col min="772" max="772" width="5.25" style="18" customWidth="1"/>
    <col min="773" max="773" width="5.625" style="18" customWidth="1"/>
    <col min="774" max="774" width="13.375" style="18" customWidth="1"/>
    <col min="775" max="775" width="10.25" style="18" customWidth="1"/>
    <col min="776" max="776" width="12.75" style="18" customWidth="1"/>
    <col min="777" max="777" width="8.375" style="18" customWidth="1"/>
    <col min="778" max="1024" width="9" style="18"/>
    <col min="1025" max="1025" width="8.375" style="18" customWidth="1"/>
    <col min="1026" max="1026" width="10.625" style="18" customWidth="1"/>
    <col min="1027" max="1027" width="10.25" style="18" customWidth="1"/>
    <col min="1028" max="1028" width="5.25" style="18" customWidth="1"/>
    <col min="1029" max="1029" width="5.625" style="18" customWidth="1"/>
    <col min="1030" max="1030" width="13.375" style="18" customWidth="1"/>
    <col min="1031" max="1031" width="10.25" style="18" customWidth="1"/>
    <col min="1032" max="1032" width="12.75" style="18" customWidth="1"/>
    <col min="1033" max="1033" width="8.375" style="18" customWidth="1"/>
    <col min="1034" max="1280" width="9" style="18"/>
    <col min="1281" max="1281" width="8.375" style="18" customWidth="1"/>
    <col min="1282" max="1282" width="10.625" style="18" customWidth="1"/>
    <col min="1283" max="1283" width="10.25" style="18" customWidth="1"/>
    <col min="1284" max="1284" width="5.25" style="18" customWidth="1"/>
    <col min="1285" max="1285" width="5.625" style="18" customWidth="1"/>
    <col min="1286" max="1286" width="13.375" style="18" customWidth="1"/>
    <col min="1287" max="1287" width="10.25" style="18" customWidth="1"/>
    <col min="1288" max="1288" width="12.75" style="18" customWidth="1"/>
    <col min="1289" max="1289" width="8.375" style="18" customWidth="1"/>
    <col min="1290" max="1536" width="9" style="18"/>
    <col min="1537" max="1537" width="8.375" style="18" customWidth="1"/>
    <col min="1538" max="1538" width="10.625" style="18" customWidth="1"/>
    <col min="1539" max="1539" width="10.25" style="18" customWidth="1"/>
    <col min="1540" max="1540" width="5.25" style="18" customWidth="1"/>
    <col min="1541" max="1541" width="5.625" style="18" customWidth="1"/>
    <col min="1542" max="1542" width="13.375" style="18" customWidth="1"/>
    <col min="1543" max="1543" width="10.25" style="18" customWidth="1"/>
    <col min="1544" max="1544" width="12.75" style="18" customWidth="1"/>
    <col min="1545" max="1545" width="8.375" style="18" customWidth="1"/>
    <col min="1546" max="1792" width="9" style="18"/>
    <col min="1793" max="1793" width="8.375" style="18" customWidth="1"/>
    <col min="1794" max="1794" width="10.625" style="18" customWidth="1"/>
    <col min="1795" max="1795" width="10.25" style="18" customWidth="1"/>
    <col min="1796" max="1796" width="5.25" style="18" customWidth="1"/>
    <col min="1797" max="1797" width="5.625" style="18" customWidth="1"/>
    <col min="1798" max="1798" width="13.375" style="18" customWidth="1"/>
    <col min="1799" max="1799" width="10.25" style="18" customWidth="1"/>
    <col min="1800" max="1800" width="12.75" style="18" customWidth="1"/>
    <col min="1801" max="1801" width="8.375" style="18" customWidth="1"/>
    <col min="1802" max="2048" width="9" style="18"/>
    <col min="2049" max="2049" width="8.375" style="18" customWidth="1"/>
    <col min="2050" max="2050" width="10.625" style="18" customWidth="1"/>
    <col min="2051" max="2051" width="10.25" style="18" customWidth="1"/>
    <col min="2052" max="2052" width="5.25" style="18" customWidth="1"/>
    <col min="2053" max="2053" width="5.625" style="18" customWidth="1"/>
    <col min="2054" max="2054" width="13.375" style="18" customWidth="1"/>
    <col min="2055" max="2055" width="10.25" style="18" customWidth="1"/>
    <col min="2056" max="2056" width="12.75" style="18" customWidth="1"/>
    <col min="2057" max="2057" width="8.375" style="18" customWidth="1"/>
    <col min="2058" max="2304" width="9" style="18"/>
    <col min="2305" max="2305" width="8.375" style="18" customWidth="1"/>
    <col min="2306" max="2306" width="10.625" style="18" customWidth="1"/>
    <col min="2307" max="2307" width="10.25" style="18" customWidth="1"/>
    <col min="2308" max="2308" width="5.25" style="18" customWidth="1"/>
    <col min="2309" max="2309" width="5.625" style="18" customWidth="1"/>
    <col min="2310" max="2310" width="13.375" style="18" customWidth="1"/>
    <col min="2311" max="2311" width="10.25" style="18" customWidth="1"/>
    <col min="2312" max="2312" width="12.75" style="18" customWidth="1"/>
    <col min="2313" max="2313" width="8.375" style="18" customWidth="1"/>
    <col min="2314" max="2560" width="9" style="18"/>
    <col min="2561" max="2561" width="8.375" style="18" customWidth="1"/>
    <col min="2562" max="2562" width="10.625" style="18" customWidth="1"/>
    <col min="2563" max="2563" width="10.25" style="18" customWidth="1"/>
    <col min="2564" max="2564" width="5.25" style="18" customWidth="1"/>
    <col min="2565" max="2565" width="5.625" style="18" customWidth="1"/>
    <col min="2566" max="2566" width="13.375" style="18" customWidth="1"/>
    <col min="2567" max="2567" width="10.25" style="18" customWidth="1"/>
    <col min="2568" max="2568" width="12.75" style="18" customWidth="1"/>
    <col min="2569" max="2569" width="8.375" style="18" customWidth="1"/>
    <col min="2570" max="2816" width="9" style="18"/>
    <col min="2817" max="2817" width="8.375" style="18" customWidth="1"/>
    <col min="2818" max="2818" width="10.625" style="18" customWidth="1"/>
    <col min="2819" max="2819" width="10.25" style="18" customWidth="1"/>
    <col min="2820" max="2820" width="5.25" style="18" customWidth="1"/>
    <col min="2821" max="2821" width="5.625" style="18" customWidth="1"/>
    <col min="2822" max="2822" width="13.375" style="18" customWidth="1"/>
    <col min="2823" max="2823" width="10.25" style="18" customWidth="1"/>
    <col min="2824" max="2824" width="12.75" style="18" customWidth="1"/>
    <col min="2825" max="2825" width="8.375" style="18" customWidth="1"/>
    <col min="2826" max="3072" width="9" style="18"/>
    <col min="3073" max="3073" width="8.375" style="18" customWidth="1"/>
    <col min="3074" max="3074" width="10.625" style="18" customWidth="1"/>
    <col min="3075" max="3075" width="10.25" style="18" customWidth="1"/>
    <col min="3076" max="3076" width="5.25" style="18" customWidth="1"/>
    <col min="3077" max="3077" width="5.625" style="18" customWidth="1"/>
    <col min="3078" max="3078" width="13.375" style="18" customWidth="1"/>
    <col min="3079" max="3079" width="10.25" style="18" customWidth="1"/>
    <col min="3080" max="3080" width="12.75" style="18" customWidth="1"/>
    <col min="3081" max="3081" width="8.375" style="18" customWidth="1"/>
    <col min="3082" max="3328" width="9" style="18"/>
    <col min="3329" max="3329" width="8.375" style="18" customWidth="1"/>
    <col min="3330" max="3330" width="10.625" style="18" customWidth="1"/>
    <col min="3331" max="3331" width="10.25" style="18" customWidth="1"/>
    <col min="3332" max="3332" width="5.25" style="18" customWidth="1"/>
    <col min="3333" max="3333" width="5.625" style="18" customWidth="1"/>
    <col min="3334" max="3334" width="13.375" style="18" customWidth="1"/>
    <col min="3335" max="3335" width="10.25" style="18" customWidth="1"/>
    <col min="3336" max="3336" width="12.75" style="18" customWidth="1"/>
    <col min="3337" max="3337" width="8.375" style="18" customWidth="1"/>
    <col min="3338" max="3584" width="9" style="18"/>
    <col min="3585" max="3585" width="8.375" style="18" customWidth="1"/>
    <col min="3586" max="3586" width="10.625" style="18" customWidth="1"/>
    <col min="3587" max="3587" width="10.25" style="18" customWidth="1"/>
    <col min="3588" max="3588" width="5.25" style="18" customWidth="1"/>
    <col min="3589" max="3589" width="5.625" style="18" customWidth="1"/>
    <col min="3590" max="3590" width="13.375" style="18" customWidth="1"/>
    <col min="3591" max="3591" width="10.25" style="18" customWidth="1"/>
    <col min="3592" max="3592" width="12.75" style="18" customWidth="1"/>
    <col min="3593" max="3593" width="8.375" style="18" customWidth="1"/>
    <col min="3594" max="3840" width="9" style="18"/>
    <col min="3841" max="3841" width="8.375" style="18" customWidth="1"/>
    <col min="3842" max="3842" width="10.625" style="18" customWidth="1"/>
    <col min="3843" max="3843" width="10.25" style="18" customWidth="1"/>
    <col min="3844" max="3844" width="5.25" style="18" customWidth="1"/>
    <col min="3845" max="3845" width="5.625" style="18" customWidth="1"/>
    <col min="3846" max="3846" width="13.375" style="18" customWidth="1"/>
    <col min="3847" max="3847" width="10.25" style="18" customWidth="1"/>
    <col min="3848" max="3848" width="12.75" style="18" customWidth="1"/>
    <col min="3849" max="3849" width="8.375" style="18" customWidth="1"/>
    <col min="3850" max="4096" width="9" style="18"/>
    <col min="4097" max="4097" width="8.375" style="18" customWidth="1"/>
    <col min="4098" max="4098" width="10.625" style="18" customWidth="1"/>
    <col min="4099" max="4099" width="10.25" style="18" customWidth="1"/>
    <col min="4100" max="4100" width="5.25" style="18" customWidth="1"/>
    <col min="4101" max="4101" width="5.625" style="18" customWidth="1"/>
    <col min="4102" max="4102" width="13.375" style="18" customWidth="1"/>
    <col min="4103" max="4103" width="10.25" style="18" customWidth="1"/>
    <col min="4104" max="4104" width="12.75" style="18" customWidth="1"/>
    <col min="4105" max="4105" width="8.375" style="18" customWidth="1"/>
    <col min="4106" max="4352" width="9" style="18"/>
    <col min="4353" max="4353" width="8.375" style="18" customWidth="1"/>
    <col min="4354" max="4354" width="10.625" style="18" customWidth="1"/>
    <col min="4355" max="4355" width="10.25" style="18" customWidth="1"/>
    <col min="4356" max="4356" width="5.25" style="18" customWidth="1"/>
    <col min="4357" max="4357" width="5.625" style="18" customWidth="1"/>
    <col min="4358" max="4358" width="13.375" style="18" customWidth="1"/>
    <col min="4359" max="4359" width="10.25" style="18" customWidth="1"/>
    <col min="4360" max="4360" width="12.75" style="18" customWidth="1"/>
    <col min="4361" max="4361" width="8.375" style="18" customWidth="1"/>
    <col min="4362" max="4608" width="9" style="18"/>
    <col min="4609" max="4609" width="8.375" style="18" customWidth="1"/>
    <col min="4610" max="4610" width="10.625" style="18" customWidth="1"/>
    <col min="4611" max="4611" width="10.25" style="18" customWidth="1"/>
    <col min="4612" max="4612" width="5.25" style="18" customWidth="1"/>
    <col min="4613" max="4613" width="5.625" style="18" customWidth="1"/>
    <col min="4614" max="4614" width="13.375" style="18" customWidth="1"/>
    <col min="4615" max="4615" width="10.25" style="18" customWidth="1"/>
    <col min="4616" max="4616" width="12.75" style="18" customWidth="1"/>
    <col min="4617" max="4617" width="8.375" style="18" customWidth="1"/>
    <col min="4618" max="4864" width="9" style="18"/>
    <col min="4865" max="4865" width="8.375" style="18" customWidth="1"/>
    <col min="4866" max="4866" width="10.625" style="18" customWidth="1"/>
    <col min="4867" max="4867" width="10.25" style="18" customWidth="1"/>
    <col min="4868" max="4868" width="5.25" style="18" customWidth="1"/>
    <col min="4869" max="4869" width="5.625" style="18" customWidth="1"/>
    <col min="4870" max="4870" width="13.375" style="18" customWidth="1"/>
    <col min="4871" max="4871" width="10.25" style="18" customWidth="1"/>
    <col min="4872" max="4872" width="12.75" style="18" customWidth="1"/>
    <col min="4873" max="4873" width="8.375" style="18" customWidth="1"/>
    <col min="4874" max="5120" width="9" style="18"/>
    <col min="5121" max="5121" width="8.375" style="18" customWidth="1"/>
    <col min="5122" max="5122" width="10.625" style="18" customWidth="1"/>
    <col min="5123" max="5123" width="10.25" style="18" customWidth="1"/>
    <col min="5124" max="5124" width="5.25" style="18" customWidth="1"/>
    <col min="5125" max="5125" width="5.625" style="18" customWidth="1"/>
    <col min="5126" max="5126" width="13.375" style="18" customWidth="1"/>
    <col min="5127" max="5127" width="10.25" style="18" customWidth="1"/>
    <col min="5128" max="5128" width="12.75" style="18" customWidth="1"/>
    <col min="5129" max="5129" width="8.375" style="18" customWidth="1"/>
    <col min="5130" max="5376" width="9" style="18"/>
    <col min="5377" max="5377" width="8.375" style="18" customWidth="1"/>
    <col min="5378" max="5378" width="10.625" style="18" customWidth="1"/>
    <col min="5379" max="5379" width="10.25" style="18" customWidth="1"/>
    <col min="5380" max="5380" width="5.25" style="18" customWidth="1"/>
    <col min="5381" max="5381" width="5.625" style="18" customWidth="1"/>
    <col min="5382" max="5382" width="13.375" style="18" customWidth="1"/>
    <col min="5383" max="5383" width="10.25" style="18" customWidth="1"/>
    <col min="5384" max="5384" width="12.75" style="18" customWidth="1"/>
    <col min="5385" max="5385" width="8.375" style="18" customWidth="1"/>
    <col min="5386" max="5632" width="9" style="18"/>
    <col min="5633" max="5633" width="8.375" style="18" customWidth="1"/>
    <col min="5634" max="5634" width="10.625" style="18" customWidth="1"/>
    <col min="5635" max="5635" width="10.25" style="18" customWidth="1"/>
    <col min="5636" max="5636" width="5.25" style="18" customWidth="1"/>
    <col min="5637" max="5637" width="5.625" style="18" customWidth="1"/>
    <col min="5638" max="5638" width="13.375" style="18" customWidth="1"/>
    <col min="5639" max="5639" width="10.25" style="18" customWidth="1"/>
    <col min="5640" max="5640" width="12.75" style="18" customWidth="1"/>
    <col min="5641" max="5641" width="8.375" style="18" customWidth="1"/>
    <col min="5642" max="5888" width="9" style="18"/>
    <col min="5889" max="5889" width="8.375" style="18" customWidth="1"/>
    <col min="5890" max="5890" width="10.625" style="18" customWidth="1"/>
    <col min="5891" max="5891" width="10.25" style="18" customWidth="1"/>
    <col min="5892" max="5892" width="5.25" style="18" customWidth="1"/>
    <col min="5893" max="5893" width="5.625" style="18" customWidth="1"/>
    <col min="5894" max="5894" width="13.375" style="18" customWidth="1"/>
    <col min="5895" max="5895" width="10.25" style="18" customWidth="1"/>
    <col min="5896" max="5896" width="12.75" style="18" customWidth="1"/>
    <col min="5897" max="5897" width="8.375" style="18" customWidth="1"/>
    <col min="5898" max="6144" width="9" style="18"/>
    <col min="6145" max="6145" width="8.375" style="18" customWidth="1"/>
    <col min="6146" max="6146" width="10.625" style="18" customWidth="1"/>
    <col min="6147" max="6147" width="10.25" style="18" customWidth="1"/>
    <col min="6148" max="6148" width="5.25" style="18" customWidth="1"/>
    <col min="6149" max="6149" width="5.625" style="18" customWidth="1"/>
    <col min="6150" max="6150" width="13.375" style="18" customWidth="1"/>
    <col min="6151" max="6151" width="10.25" style="18" customWidth="1"/>
    <col min="6152" max="6152" width="12.75" style="18" customWidth="1"/>
    <col min="6153" max="6153" width="8.375" style="18" customWidth="1"/>
    <col min="6154" max="6400" width="9" style="18"/>
    <col min="6401" max="6401" width="8.375" style="18" customWidth="1"/>
    <col min="6402" max="6402" width="10.625" style="18" customWidth="1"/>
    <col min="6403" max="6403" width="10.25" style="18" customWidth="1"/>
    <col min="6404" max="6404" width="5.25" style="18" customWidth="1"/>
    <col min="6405" max="6405" width="5.625" style="18" customWidth="1"/>
    <col min="6406" max="6406" width="13.375" style="18" customWidth="1"/>
    <col min="6407" max="6407" width="10.25" style="18" customWidth="1"/>
    <col min="6408" max="6408" width="12.75" style="18" customWidth="1"/>
    <col min="6409" max="6409" width="8.375" style="18" customWidth="1"/>
    <col min="6410" max="6656" width="9" style="18"/>
    <col min="6657" max="6657" width="8.375" style="18" customWidth="1"/>
    <col min="6658" max="6658" width="10.625" style="18" customWidth="1"/>
    <col min="6659" max="6659" width="10.25" style="18" customWidth="1"/>
    <col min="6660" max="6660" width="5.25" style="18" customWidth="1"/>
    <col min="6661" max="6661" width="5.625" style="18" customWidth="1"/>
    <col min="6662" max="6662" width="13.375" style="18" customWidth="1"/>
    <col min="6663" max="6663" width="10.25" style="18" customWidth="1"/>
    <col min="6664" max="6664" width="12.75" style="18" customWidth="1"/>
    <col min="6665" max="6665" width="8.375" style="18" customWidth="1"/>
    <col min="6666" max="6912" width="9" style="18"/>
    <col min="6913" max="6913" width="8.375" style="18" customWidth="1"/>
    <col min="6914" max="6914" width="10.625" style="18" customWidth="1"/>
    <col min="6915" max="6915" width="10.25" style="18" customWidth="1"/>
    <col min="6916" max="6916" width="5.25" style="18" customWidth="1"/>
    <col min="6917" max="6917" width="5.625" style="18" customWidth="1"/>
    <col min="6918" max="6918" width="13.375" style="18" customWidth="1"/>
    <col min="6919" max="6919" width="10.25" style="18" customWidth="1"/>
    <col min="6920" max="6920" width="12.75" style="18" customWidth="1"/>
    <col min="6921" max="6921" width="8.375" style="18" customWidth="1"/>
    <col min="6922" max="7168" width="9" style="18"/>
    <col min="7169" max="7169" width="8.375" style="18" customWidth="1"/>
    <col min="7170" max="7170" width="10.625" style="18" customWidth="1"/>
    <col min="7171" max="7171" width="10.25" style="18" customWidth="1"/>
    <col min="7172" max="7172" width="5.25" style="18" customWidth="1"/>
    <col min="7173" max="7173" width="5.625" style="18" customWidth="1"/>
    <col min="7174" max="7174" width="13.375" style="18" customWidth="1"/>
    <col min="7175" max="7175" width="10.25" style="18" customWidth="1"/>
    <col min="7176" max="7176" width="12.75" style="18" customWidth="1"/>
    <col min="7177" max="7177" width="8.375" style="18" customWidth="1"/>
    <col min="7178" max="7424" width="9" style="18"/>
    <col min="7425" max="7425" width="8.375" style="18" customWidth="1"/>
    <col min="7426" max="7426" width="10.625" style="18" customWidth="1"/>
    <col min="7427" max="7427" width="10.25" style="18" customWidth="1"/>
    <col min="7428" max="7428" width="5.25" style="18" customWidth="1"/>
    <col min="7429" max="7429" width="5.625" style="18" customWidth="1"/>
    <col min="7430" max="7430" width="13.375" style="18" customWidth="1"/>
    <col min="7431" max="7431" width="10.25" style="18" customWidth="1"/>
    <col min="7432" max="7432" width="12.75" style="18" customWidth="1"/>
    <col min="7433" max="7433" width="8.375" style="18" customWidth="1"/>
    <col min="7434" max="7680" width="9" style="18"/>
    <col min="7681" max="7681" width="8.375" style="18" customWidth="1"/>
    <col min="7682" max="7682" width="10.625" style="18" customWidth="1"/>
    <col min="7683" max="7683" width="10.25" style="18" customWidth="1"/>
    <col min="7684" max="7684" width="5.25" style="18" customWidth="1"/>
    <col min="7685" max="7685" width="5.625" style="18" customWidth="1"/>
    <col min="7686" max="7686" width="13.375" style="18" customWidth="1"/>
    <col min="7687" max="7687" width="10.25" style="18" customWidth="1"/>
    <col min="7688" max="7688" width="12.75" style="18" customWidth="1"/>
    <col min="7689" max="7689" width="8.375" style="18" customWidth="1"/>
    <col min="7690" max="7936" width="9" style="18"/>
    <col min="7937" max="7937" width="8.375" style="18" customWidth="1"/>
    <col min="7938" max="7938" width="10.625" style="18" customWidth="1"/>
    <col min="7939" max="7939" width="10.25" style="18" customWidth="1"/>
    <col min="7940" max="7940" width="5.25" style="18" customWidth="1"/>
    <col min="7941" max="7941" width="5.625" style="18" customWidth="1"/>
    <col min="7942" max="7942" width="13.375" style="18" customWidth="1"/>
    <col min="7943" max="7943" width="10.25" style="18" customWidth="1"/>
    <col min="7944" max="7944" width="12.75" style="18" customWidth="1"/>
    <col min="7945" max="7945" width="8.375" style="18" customWidth="1"/>
    <col min="7946" max="8192" width="9" style="18"/>
    <col min="8193" max="8193" width="8.375" style="18" customWidth="1"/>
    <col min="8194" max="8194" width="10.625" style="18" customWidth="1"/>
    <col min="8195" max="8195" width="10.25" style="18" customWidth="1"/>
    <col min="8196" max="8196" width="5.25" style="18" customWidth="1"/>
    <col min="8197" max="8197" width="5.625" style="18" customWidth="1"/>
    <col min="8198" max="8198" width="13.375" style="18" customWidth="1"/>
    <col min="8199" max="8199" width="10.25" style="18" customWidth="1"/>
    <col min="8200" max="8200" width="12.75" style="18" customWidth="1"/>
    <col min="8201" max="8201" width="8.375" style="18" customWidth="1"/>
    <col min="8202" max="8448" width="9" style="18"/>
    <col min="8449" max="8449" width="8.375" style="18" customWidth="1"/>
    <col min="8450" max="8450" width="10.625" style="18" customWidth="1"/>
    <col min="8451" max="8451" width="10.25" style="18" customWidth="1"/>
    <col min="8452" max="8452" width="5.25" style="18" customWidth="1"/>
    <col min="8453" max="8453" width="5.625" style="18" customWidth="1"/>
    <col min="8454" max="8454" width="13.375" style="18" customWidth="1"/>
    <col min="8455" max="8455" width="10.25" style="18" customWidth="1"/>
    <col min="8456" max="8456" width="12.75" style="18" customWidth="1"/>
    <col min="8457" max="8457" width="8.375" style="18" customWidth="1"/>
    <col min="8458" max="8704" width="9" style="18"/>
    <col min="8705" max="8705" width="8.375" style="18" customWidth="1"/>
    <col min="8706" max="8706" width="10.625" style="18" customWidth="1"/>
    <col min="8707" max="8707" width="10.25" style="18" customWidth="1"/>
    <col min="8708" max="8708" width="5.25" style="18" customWidth="1"/>
    <col min="8709" max="8709" width="5.625" style="18" customWidth="1"/>
    <col min="8710" max="8710" width="13.375" style="18" customWidth="1"/>
    <col min="8711" max="8711" width="10.25" style="18" customWidth="1"/>
    <col min="8712" max="8712" width="12.75" style="18" customWidth="1"/>
    <col min="8713" max="8713" width="8.375" style="18" customWidth="1"/>
    <col min="8714" max="8960" width="9" style="18"/>
    <col min="8961" max="8961" width="8.375" style="18" customWidth="1"/>
    <col min="8962" max="8962" width="10.625" style="18" customWidth="1"/>
    <col min="8963" max="8963" width="10.25" style="18" customWidth="1"/>
    <col min="8964" max="8964" width="5.25" style="18" customWidth="1"/>
    <col min="8965" max="8965" width="5.625" style="18" customWidth="1"/>
    <col min="8966" max="8966" width="13.375" style="18" customWidth="1"/>
    <col min="8967" max="8967" width="10.25" style="18" customWidth="1"/>
    <col min="8968" max="8968" width="12.75" style="18" customWidth="1"/>
    <col min="8969" max="8969" width="8.375" style="18" customWidth="1"/>
    <col min="8970" max="9216" width="9" style="18"/>
    <col min="9217" max="9217" width="8.375" style="18" customWidth="1"/>
    <col min="9218" max="9218" width="10.625" style="18" customWidth="1"/>
    <col min="9219" max="9219" width="10.25" style="18" customWidth="1"/>
    <col min="9220" max="9220" width="5.25" style="18" customWidth="1"/>
    <col min="9221" max="9221" width="5.625" style="18" customWidth="1"/>
    <col min="9222" max="9222" width="13.375" style="18" customWidth="1"/>
    <col min="9223" max="9223" width="10.25" style="18" customWidth="1"/>
    <col min="9224" max="9224" width="12.75" style="18" customWidth="1"/>
    <col min="9225" max="9225" width="8.375" style="18" customWidth="1"/>
    <col min="9226" max="9472" width="9" style="18"/>
    <col min="9473" max="9473" width="8.375" style="18" customWidth="1"/>
    <col min="9474" max="9474" width="10.625" style="18" customWidth="1"/>
    <col min="9475" max="9475" width="10.25" style="18" customWidth="1"/>
    <col min="9476" max="9476" width="5.25" style="18" customWidth="1"/>
    <col min="9477" max="9477" width="5.625" style="18" customWidth="1"/>
    <col min="9478" max="9478" width="13.375" style="18" customWidth="1"/>
    <col min="9479" max="9479" width="10.25" style="18" customWidth="1"/>
    <col min="9480" max="9480" width="12.75" style="18" customWidth="1"/>
    <col min="9481" max="9481" width="8.375" style="18" customWidth="1"/>
    <col min="9482" max="9728" width="9" style="18"/>
    <col min="9729" max="9729" width="8.375" style="18" customWidth="1"/>
    <col min="9730" max="9730" width="10.625" style="18" customWidth="1"/>
    <col min="9731" max="9731" width="10.25" style="18" customWidth="1"/>
    <col min="9732" max="9732" width="5.25" style="18" customWidth="1"/>
    <col min="9733" max="9733" width="5.625" style="18" customWidth="1"/>
    <col min="9734" max="9734" width="13.375" style="18" customWidth="1"/>
    <col min="9735" max="9735" width="10.25" style="18" customWidth="1"/>
    <col min="9736" max="9736" width="12.75" style="18" customWidth="1"/>
    <col min="9737" max="9737" width="8.375" style="18" customWidth="1"/>
    <col min="9738" max="9984" width="9" style="18"/>
    <col min="9985" max="9985" width="8.375" style="18" customWidth="1"/>
    <col min="9986" max="9986" width="10.625" style="18" customWidth="1"/>
    <col min="9987" max="9987" width="10.25" style="18" customWidth="1"/>
    <col min="9988" max="9988" width="5.25" style="18" customWidth="1"/>
    <col min="9989" max="9989" width="5.625" style="18" customWidth="1"/>
    <col min="9990" max="9990" width="13.375" style="18" customWidth="1"/>
    <col min="9991" max="9991" width="10.25" style="18" customWidth="1"/>
    <col min="9992" max="9992" width="12.75" style="18" customWidth="1"/>
    <col min="9993" max="9993" width="8.375" style="18" customWidth="1"/>
    <col min="9994" max="10240" width="9" style="18"/>
    <col min="10241" max="10241" width="8.375" style="18" customWidth="1"/>
    <col min="10242" max="10242" width="10.625" style="18" customWidth="1"/>
    <col min="10243" max="10243" width="10.25" style="18" customWidth="1"/>
    <col min="10244" max="10244" width="5.25" style="18" customWidth="1"/>
    <col min="10245" max="10245" width="5.625" style="18" customWidth="1"/>
    <col min="10246" max="10246" width="13.375" style="18" customWidth="1"/>
    <col min="10247" max="10247" width="10.25" style="18" customWidth="1"/>
    <col min="10248" max="10248" width="12.75" style="18" customWidth="1"/>
    <col min="10249" max="10249" width="8.375" style="18" customWidth="1"/>
    <col min="10250" max="10496" width="9" style="18"/>
    <col min="10497" max="10497" width="8.375" style="18" customWidth="1"/>
    <col min="10498" max="10498" width="10.625" style="18" customWidth="1"/>
    <col min="10499" max="10499" width="10.25" style="18" customWidth="1"/>
    <col min="10500" max="10500" width="5.25" style="18" customWidth="1"/>
    <col min="10501" max="10501" width="5.625" style="18" customWidth="1"/>
    <col min="10502" max="10502" width="13.375" style="18" customWidth="1"/>
    <col min="10503" max="10503" width="10.25" style="18" customWidth="1"/>
    <col min="10504" max="10504" width="12.75" style="18" customWidth="1"/>
    <col min="10505" max="10505" width="8.375" style="18" customWidth="1"/>
    <col min="10506" max="10752" width="9" style="18"/>
    <col min="10753" max="10753" width="8.375" style="18" customWidth="1"/>
    <col min="10754" max="10754" width="10.625" style="18" customWidth="1"/>
    <col min="10755" max="10755" width="10.25" style="18" customWidth="1"/>
    <col min="10756" max="10756" width="5.25" style="18" customWidth="1"/>
    <col min="10757" max="10757" width="5.625" style="18" customWidth="1"/>
    <col min="10758" max="10758" width="13.375" style="18" customWidth="1"/>
    <col min="10759" max="10759" width="10.25" style="18" customWidth="1"/>
    <col min="10760" max="10760" width="12.75" style="18" customWidth="1"/>
    <col min="10761" max="10761" width="8.375" style="18" customWidth="1"/>
    <col min="10762" max="11008" width="9" style="18"/>
    <col min="11009" max="11009" width="8.375" style="18" customWidth="1"/>
    <col min="11010" max="11010" width="10.625" style="18" customWidth="1"/>
    <col min="11011" max="11011" width="10.25" style="18" customWidth="1"/>
    <col min="11012" max="11012" width="5.25" style="18" customWidth="1"/>
    <col min="11013" max="11013" width="5.625" style="18" customWidth="1"/>
    <col min="11014" max="11014" width="13.375" style="18" customWidth="1"/>
    <col min="11015" max="11015" width="10.25" style="18" customWidth="1"/>
    <col min="11016" max="11016" width="12.75" style="18" customWidth="1"/>
    <col min="11017" max="11017" width="8.375" style="18" customWidth="1"/>
    <col min="11018" max="11264" width="9" style="18"/>
    <col min="11265" max="11265" width="8.375" style="18" customWidth="1"/>
    <col min="11266" max="11266" width="10.625" style="18" customWidth="1"/>
    <col min="11267" max="11267" width="10.25" style="18" customWidth="1"/>
    <col min="11268" max="11268" width="5.25" style="18" customWidth="1"/>
    <col min="11269" max="11269" width="5.625" style="18" customWidth="1"/>
    <col min="11270" max="11270" width="13.375" style="18" customWidth="1"/>
    <col min="11271" max="11271" width="10.25" style="18" customWidth="1"/>
    <col min="11272" max="11272" width="12.75" style="18" customWidth="1"/>
    <col min="11273" max="11273" width="8.375" style="18" customWidth="1"/>
    <col min="11274" max="11520" width="9" style="18"/>
    <col min="11521" max="11521" width="8.375" style="18" customWidth="1"/>
    <col min="11522" max="11522" width="10.625" style="18" customWidth="1"/>
    <col min="11523" max="11523" width="10.25" style="18" customWidth="1"/>
    <col min="11524" max="11524" width="5.25" style="18" customWidth="1"/>
    <col min="11525" max="11525" width="5.625" style="18" customWidth="1"/>
    <col min="11526" max="11526" width="13.375" style="18" customWidth="1"/>
    <col min="11527" max="11527" width="10.25" style="18" customWidth="1"/>
    <col min="11528" max="11528" width="12.75" style="18" customWidth="1"/>
    <col min="11529" max="11529" width="8.375" style="18" customWidth="1"/>
    <col min="11530" max="11776" width="9" style="18"/>
    <col min="11777" max="11777" width="8.375" style="18" customWidth="1"/>
    <col min="11778" max="11778" width="10.625" style="18" customWidth="1"/>
    <col min="11779" max="11779" width="10.25" style="18" customWidth="1"/>
    <col min="11780" max="11780" width="5.25" style="18" customWidth="1"/>
    <col min="11781" max="11781" width="5.625" style="18" customWidth="1"/>
    <col min="11782" max="11782" width="13.375" style="18" customWidth="1"/>
    <col min="11783" max="11783" width="10.25" style="18" customWidth="1"/>
    <col min="11784" max="11784" width="12.75" style="18" customWidth="1"/>
    <col min="11785" max="11785" width="8.375" style="18" customWidth="1"/>
    <col min="11786" max="12032" width="9" style="18"/>
    <col min="12033" max="12033" width="8.375" style="18" customWidth="1"/>
    <col min="12034" max="12034" width="10.625" style="18" customWidth="1"/>
    <col min="12035" max="12035" width="10.25" style="18" customWidth="1"/>
    <col min="12036" max="12036" width="5.25" style="18" customWidth="1"/>
    <col min="12037" max="12037" width="5.625" style="18" customWidth="1"/>
    <col min="12038" max="12038" width="13.375" style="18" customWidth="1"/>
    <col min="12039" max="12039" width="10.25" style="18" customWidth="1"/>
    <col min="12040" max="12040" width="12.75" style="18" customWidth="1"/>
    <col min="12041" max="12041" width="8.375" style="18" customWidth="1"/>
    <col min="12042" max="12288" width="9" style="18"/>
    <col min="12289" max="12289" width="8.375" style="18" customWidth="1"/>
    <col min="12290" max="12290" width="10.625" style="18" customWidth="1"/>
    <col min="12291" max="12291" width="10.25" style="18" customWidth="1"/>
    <col min="12292" max="12292" width="5.25" style="18" customWidth="1"/>
    <col min="12293" max="12293" width="5.625" style="18" customWidth="1"/>
    <col min="12294" max="12294" width="13.375" style="18" customWidth="1"/>
    <col min="12295" max="12295" width="10.25" style="18" customWidth="1"/>
    <col min="12296" max="12296" width="12.75" style="18" customWidth="1"/>
    <col min="12297" max="12297" width="8.375" style="18" customWidth="1"/>
    <col min="12298" max="12544" width="9" style="18"/>
    <col min="12545" max="12545" width="8.375" style="18" customWidth="1"/>
    <col min="12546" max="12546" width="10.625" style="18" customWidth="1"/>
    <col min="12547" max="12547" width="10.25" style="18" customWidth="1"/>
    <col min="12548" max="12548" width="5.25" style="18" customWidth="1"/>
    <col min="12549" max="12549" width="5.625" style="18" customWidth="1"/>
    <col min="12550" max="12550" width="13.375" style="18" customWidth="1"/>
    <col min="12551" max="12551" width="10.25" style="18" customWidth="1"/>
    <col min="12552" max="12552" width="12.75" style="18" customWidth="1"/>
    <col min="12553" max="12553" width="8.375" style="18" customWidth="1"/>
    <col min="12554" max="12800" width="9" style="18"/>
    <col min="12801" max="12801" width="8.375" style="18" customWidth="1"/>
    <col min="12802" max="12802" width="10.625" style="18" customWidth="1"/>
    <col min="12803" max="12803" width="10.25" style="18" customWidth="1"/>
    <col min="12804" max="12804" width="5.25" style="18" customWidth="1"/>
    <col min="12805" max="12805" width="5.625" style="18" customWidth="1"/>
    <col min="12806" max="12806" width="13.375" style="18" customWidth="1"/>
    <col min="12807" max="12807" width="10.25" style="18" customWidth="1"/>
    <col min="12808" max="12808" width="12.75" style="18" customWidth="1"/>
    <col min="12809" max="12809" width="8.375" style="18" customWidth="1"/>
    <col min="12810" max="13056" width="9" style="18"/>
    <col min="13057" max="13057" width="8.375" style="18" customWidth="1"/>
    <col min="13058" max="13058" width="10.625" style="18" customWidth="1"/>
    <col min="13059" max="13059" width="10.25" style="18" customWidth="1"/>
    <col min="13060" max="13060" width="5.25" style="18" customWidth="1"/>
    <col min="13061" max="13061" width="5.625" style="18" customWidth="1"/>
    <col min="13062" max="13062" width="13.375" style="18" customWidth="1"/>
    <col min="13063" max="13063" width="10.25" style="18" customWidth="1"/>
    <col min="13064" max="13064" width="12.75" style="18" customWidth="1"/>
    <col min="13065" max="13065" width="8.375" style="18" customWidth="1"/>
    <col min="13066" max="13312" width="9" style="18"/>
    <col min="13313" max="13313" width="8.375" style="18" customWidth="1"/>
    <col min="13314" max="13314" width="10.625" style="18" customWidth="1"/>
    <col min="13315" max="13315" width="10.25" style="18" customWidth="1"/>
    <col min="13316" max="13316" width="5.25" style="18" customWidth="1"/>
    <col min="13317" max="13317" width="5.625" style="18" customWidth="1"/>
    <col min="13318" max="13318" width="13.375" style="18" customWidth="1"/>
    <col min="13319" max="13319" width="10.25" style="18" customWidth="1"/>
    <col min="13320" max="13320" width="12.75" style="18" customWidth="1"/>
    <col min="13321" max="13321" width="8.375" style="18" customWidth="1"/>
    <col min="13322" max="13568" width="9" style="18"/>
    <col min="13569" max="13569" width="8.375" style="18" customWidth="1"/>
    <col min="13570" max="13570" width="10.625" style="18" customWidth="1"/>
    <col min="13571" max="13571" width="10.25" style="18" customWidth="1"/>
    <col min="13572" max="13572" width="5.25" style="18" customWidth="1"/>
    <col min="13573" max="13573" width="5.625" style="18" customWidth="1"/>
    <col min="13574" max="13574" width="13.375" style="18" customWidth="1"/>
    <col min="13575" max="13575" width="10.25" style="18" customWidth="1"/>
    <col min="13576" max="13576" width="12.75" style="18" customWidth="1"/>
    <col min="13577" max="13577" width="8.375" style="18" customWidth="1"/>
    <col min="13578" max="13824" width="9" style="18"/>
    <col min="13825" max="13825" width="8.375" style="18" customWidth="1"/>
    <col min="13826" max="13826" width="10.625" style="18" customWidth="1"/>
    <col min="13827" max="13827" width="10.25" style="18" customWidth="1"/>
    <col min="13828" max="13828" width="5.25" style="18" customWidth="1"/>
    <col min="13829" max="13829" width="5.625" style="18" customWidth="1"/>
    <col min="13830" max="13830" width="13.375" style="18" customWidth="1"/>
    <col min="13831" max="13831" width="10.25" style="18" customWidth="1"/>
    <col min="13832" max="13832" width="12.75" style="18" customWidth="1"/>
    <col min="13833" max="13833" width="8.375" style="18" customWidth="1"/>
    <col min="13834" max="14080" width="9" style="18"/>
    <col min="14081" max="14081" width="8.375" style="18" customWidth="1"/>
    <col min="14082" max="14082" width="10.625" style="18" customWidth="1"/>
    <col min="14083" max="14083" width="10.25" style="18" customWidth="1"/>
    <col min="14084" max="14084" width="5.25" style="18" customWidth="1"/>
    <col min="14085" max="14085" width="5.625" style="18" customWidth="1"/>
    <col min="14086" max="14086" width="13.375" style="18" customWidth="1"/>
    <col min="14087" max="14087" width="10.25" style="18" customWidth="1"/>
    <col min="14088" max="14088" width="12.75" style="18" customWidth="1"/>
    <col min="14089" max="14089" width="8.375" style="18" customWidth="1"/>
    <col min="14090" max="14336" width="9" style="18"/>
    <col min="14337" max="14337" width="8.375" style="18" customWidth="1"/>
    <col min="14338" max="14338" width="10.625" style="18" customWidth="1"/>
    <col min="14339" max="14339" width="10.25" style="18" customWidth="1"/>
    <col min="14340" max="14340" width="5.25" style="18" customWidth="1"/>
    <col min="14341" max="14341" width="5.625" style="18" customWidth="1"/>
    <col min="14342" max="14342" width="13.375" style="18" customWidth="1"/>
    <col min="14343" max="14343" width="10.25" style="18" customWidth="1"/>
    <col min="14344" max="14344" width="12.75" style="18" customWidth="1"/>
    <col min="14345" max="14345" width="8.375" style="18" customWidth="1"/>
    <col min="14346" max="14592" width="9" style="18"/>
    <col min="14593" max="14593" width="8.375" style="18" customWidth="1"/>
    <col min="14594" max="14594" width="10.625" style="18" customWidth="1"/>
    <col min="14595" max="14595" width="10.25" style="18" customWidth="1"/>
    <col min="14596" max="14596" width="5.25" style="18" customWidth="1"/>
    <col min="14597" max="14597" width="5.625" style="18" customWidth="1"/>
    <col min="14598" max="14598" width="13.375" style="18" customWidth="1"/>
    <col min="14599" max="14599" width="10.25" style="18" customWidth="1"/>
    <col min="14600" max="14600" width="12.75" style="18" customWidth="1"/>
    <col min="14601" max="14601" width="8.375" style="18" customWidth="1"/>
    <col min="14602" max="14848" width="9" style="18"/>
    <col min="14849" max="14849" width="8.375" style="18" customWidth="1"/>
    <col min="14850" max="14850" width="10.625" style="18" customWidth="1"/>
    <col min="14851" max="14851" width="10.25" style="18" customWidth="1"/>
    <col min="14852" max="14852" width="5.25" style="18" customWidth="1"/>
    <col min="14853" max="14853" width="5.625" style="18" customWidth="1"/>
    <col min="14854" max="14854" width="13.375" style="18" customWidth="1"/>
    <col min="14855" max="14855" width="10.25" style="18" customWidth="1"/>
    <col min="14856" max="14856" width="12.75" style="18" customWidth="1"/>
    <col min="14857" max="14857" width="8.375" style="18" customWidth="1"/>
    <col min="14858" max="15104" width="9" style="18"/>
    <col min="15105" max="15105" width="8.375" style="18" customWidth="1"/>
    <col min="15106" max="15106" width="10.625" style="18" customWidth="1"/>
    <col min="15107" max="15107" width="10.25" style="18" customWidth="1"/>
    <col min="15108" max="15108" width="5.25" style="18" customWidth="1"/>
    <col min="15109" max="15109" width="5.625" style="18" customWidth="1"/>
    <col min="15110" max="15110" width="13.375" style="18" customWidth="1"/>
    <col min="15111" max="15111" width="10.25" style="18" customWidth="1"/>
    <col min="15112" max="15112" width="12.75" style="18" customWidth="1"/>
    <col min="15113" max="15113" width="8.375" style="18" customWidth="1"/>
    <col min="15114" max="15360" width="9" style="18"/>
    <col min="15361" max="15361" width="8.375" style="18" customWidth="1"/>
    <col min="15362" max="15362" width="10.625" style="18" customWidth="1"/>
    <col min="15363" max="15363" width="10.25" style="18" customWidth="1"/>
    <col min="15364" max="15364" width="5.25" style="18" customWidth="1"/>
    <col min="15365" max="15365" width="5.625" style="18" customWidth="1"/>
    <col min="15366" max="15366" width="13.375" style="18" customWidth="1"/>
    <col min="15367" max="15367" width="10.25" style="18" customWidth="1"/>
    <col min="15368" max="15368" width="12.75" style="18" customWidth="1"/>
    <col min="15369" max="15369" width="8.375" style="18" customWidth="1"/>
    <col min="15370" max="15616" width="9" style="18"/>
    <col min="15617" max="15617" width="8.375" style="18" customWidth="1"/>
    <col min="15618" max="15618" width="10.625" style="18" customWidth="1"/>
    <col min="15619" max="15619" width="10.25" style="18" customWidth="1"/>
    <col min="15620" max="15620" width="5.25" style="18" customWidth="1"/>
    <col min="15621" max="15621" width="5.625" style="18" customWidth="1"/>
    <col min="15622" max="15622" width="13.375" style="18" customWidth="1"/>
    <col min="15623" max="15623" width="10.25" style="18" customWidth="1"/>
    <col min="15624" max="15624" width="12.75" style="18" customWidth="1"/>
    <col min="15625" max="15625" width="8.375" style="18" customWidth="1"/>
    <col min="15626" max="15872" width="9" style="18"/>
    <col min="15873" max="15873" width="8.375" style="18" customWidth="1"/>
    <col min="15874" max="15874" width="10.625" style="18" customWidth="1"/>
    <col min="15875" max="15875" width="10.25" style="18" customWidth="1"/>
    <col min="15876" max="15876" width="5.25" style="18" customWidth="1"/>
    <col min="15877" max="15877" width="5.625" style="18" customWidth="1"/>
    <col min="15878" max="15878" width="13.375" style="18" customWidth="1"/>
    <col min="15879" max="15879" width="10.25" style="18" customWidth="1"/>
    <col min="15880" max="15880" width="12.75" style="18" customWidth="1"/>
    <col min="15881" max="15881" width="8.375" style="18" customWidth="1"/>
    <col min="15882" max="16128" width="9" style="18"/>
    <col min="16129" max="16129" width="8.375" style="18" customWidth="1"/>
    <col min="16130" max="16130" width="10.625" style="18" customWidth="1"/>
    <col min="16131" max="16131" width="10.25" style="18" customWidth="1"/>
    <col min="16132" max="16132" width="5.25" style="18" customWidth="1"/>
    <col min="16133" max="16133" width="5.625" style="18" customWidth="1"/>
    <col min="16134" max="16134" width="13.375" style="18" customWidth="1"/>
    <col min="16135" max="16135" width="10.25" style="18" customWidth="1"/>
    <col min="16136" max="16136" width="12.75" style="18" customWidth="1"/>
    <col min="16137" max="16137" width="8.375" style="18" customWidth="1"/>
    <col min="16138" max="16384" width="9" style="18"/>
  </cols>
  <sheetData>
    <row r="1" spans="1:9" ht="23.1" customHeight="1">
      <c r="A1" s="92" t="s">
        <v>155</v>
      </c>
      <c r="B1" s="92"/>
      <c r="C1" s="92"/>
      <c r="D1" s="92"/>
      <c r="E1" s="92"/>
      <c r="F1" s="92"/>
      <c r="G1" s="92"/>
      <c r="H1" s="92"/>
      <c r="I1" s="92"/>
    </row>
    <row r="2" spans="1:9" ht="21.95" customHeight="1">
      <c r="A2" s="89" t="str">
        <f>[1]分部分项工程量清单汇总!A2</f>
        <v>工程名称:科达展厅扩建项目之8号楼屋顶加建土建、钢结构、幕墙工程</v>
      </c>
      <c r="B2" s="89"/>
      <c r="C2" s="89"/>
      <c r="D2" s="89"/>
      <c r="E2" s="89"/>
      <c r="F2" s="89"/>
      <c r="G2" s="93"/>
      <c r="H2" s="89"/>
      <c r="I2" s="89"/>
    </row>
    <row r="3" spans="1:9" ht="21.95" customHeight="1">
      <c r="A3" s="39" t="s">
        <v>156</v>
      </c>
      <c r="B3" s="40" t="str">
        <f>[1]分部分项工程量清单汇总!B6</f>
        <v>8-001</v>
      </c>
      <c r="C3" s="40" t="s">
        <v>157</v>
      </c>
      <c r="D3" s="90" t="str">
        <f>VLOOKUP(B3,[1]分部分项工程量清单汇总!B$1:H$65536,2,FALSE)</f>
        <v>3mm穿孔图案铝板幕墙</v>
      </c>
      <c r="E3" s="90"/>
      <c r="F3" s="90"/>
      <c r="G3" s="87"/>
      <c r="H3" s="41" t="s">
        <v>158</v>
      </c>
      <c r="I3" s="20" t="str">
        <f>VLOOKUP(B3,[1]分部分项工程量清单汇总!B$1:H$65536,4,FALSE)</f>
        <v>m2</v>
      </c>
    </row>
    <row r="4" spans="1:9" ht="30" customHeight="1">
      <c r="A4" s="42" t="s">
        <v>10</v>
      </c>
      <c r="B4" s="90" t="s">
        <v>159</v>
      </c>
      <c r="C4" s="90"/>
      <c r="D4" s="90"/>
      <c r="E4" s="20" t="s">
        <v>137</v>
      </c>
      <c r="F4" s="43" t="s">
        <v>160</v>
      </c>
      <c r="G4" s="43" t="s">
        <v>161</v>
      </c>
      <c r="H4" s="41" t="s">
        <v>162</v>
      </c>
      <c r="I4" s="20" t="s">
        <v>26</v>
      </c>
    </row>
    <row r="5" spans="1:9" ht="21.95" customHeight="1">
      <c r="A5" s="42" t="s">
        <v>163</v>
      </c>
      <c r="B5" s="90" t="s">
        <v>164</v>
      </c>
      <c r="C5" s="90"/>
      <c r="D5" s="90"/>
      <c r="E5" s="20" t="s">
        <v>154</v>
      </c>
      <c r="F5" s="43"/>
      <c r="G5" s="43"/>
      <c r="H5" s="44">
        <f>H6+H9+H19+H20+H21</f>
        <v>0</v>
      </c>
      <c r="I5" s="40"/>
    </row>
    <row r="6" spans="1:9" ht="21.95" customHeight="1">
      <c r="A6" s="42">
        <v>1</v>
      </c>
      <c r="B6" s="90" t="s">
        <v>165</v>
      </c>
      <c r="C6" s="90"/>
      <c r="D6" s="90"/>
      <c r="E6" s="20" t="str">
        <f>I3</f>
        <v>m2</v>
      </c>
      <c r="F6" s="43"/>
      <c r="G6" s="23"/>
      <c r="H6" s="44">
        <f t="shared" ref="H6:H19" si="0">ROUND(F6*G6,2)</f>
        <v>0</v>
      </c>
      <c r="I6" s="40"/>
    </row>
    <row r="7" spans="1:9" ht="21.95" customHeight="1">
      <c r="A7" s="42"/>
      <c r="B7" s="90"/>
      <c r="C7" s="90"/>
      <c r="D7" s="90"/>
      <c r="E7" s="20"/>
      <c r="F7" s="43"/>
      <c r="G7" s="43"/>
      <c r="H7" s="41"/>
      <c r="I7" s="40"/>
    </row>
    <row r="8" spans="1:9" ht="21.95" customHeight="1">
      <c r="A8" s="42"/>
      <c r="B8" s="90"/>
      <c r="C8" s="90"/>
      <c r="D8" s="90"/>
      <c r="E8" s="20"/>
      <c r="F8" s="43"/>
      <c r="G8" s="43"/>
      <c r="H8" s="41"/>
      <c r="I8" s="40"/>
    </row>
    <row r="9" spans="1:9" ht="21.95" customHeight="1">
      <c r="A9" s="42">
        <v>2</v>
      </c>
      <c r="B9" s="90" t="s">
        <v>166</v>
      </c>
      <c r="C9" s="90"/>
      <c r="D9" s="90"/>
      <c r="E9" s="20" t="s">
        <v>154</v>
      </c>
      <c r="F9" s="43"/>
      <c r="G9" s="45"/>
      <c r="H9" s="44">
        <f>SUM(H10:H18)</f>
        <v>0</v>
      </c>
      <c r="I9" s="40"/>
    </row>
    <row r="10" spans="1:9" ht="39.950000000000003" customHeight="1">
      <c r="A10" s="42">
        <v>2.1</v>
      </c>
      <c r="B10" s="91" t="s">
        <v>167</v>
      </c>
      <c r="C10" s="91"/>
      <c r="D10" s="91"/>
      <c r="E10" s="20" t="s">
        <v>34</v>
      </c>
      <c r="F10" s="43"/>
      <c r="G10" s="23"/>
      <c r="H10" s="41">
        <f t="shared" si="0"/>
        <v>0</v>
      </c>
      <c r="I10" s="46"/>
    </row>
    <row r="11" spans="1:9" ht="30" customHeight="1">
      <c r="A11" s="42">
        <v>2.2000000000000002</v>
      </c>
      <c r="B11" s="90" t="s">
        <v>168</v>
      </c>
      <c r="C11" s="90"/>
      <c r="D11" s="90"/>
      <c r="E11" s="20" t="s">
        <v>169</v>
      </c>
      <c r="F11" s="43"/>
      <c r="G11" s="23"/>
      <c r="H11" s="41">
        <f t="shared" si="0"/>
        <v>0</v>
      </c>
      <c r="I11" s="40"/>
    </row>
    <row r="12" spans="1:9" ht="32.1" customHeight="1">
      <c r="A12" s="42">
        <v>2.2999999999999998</v>
      </c>
      <c r="B12" s="90" t="s">
        <v>170</v>
      </c>
      <c r="C12" s="90"/>
      <c r="D12" s="90"/>
      <c r="E12" s="47" t="s">
        <v>169</v>
      </c>
      <c r="F12" s="48"/>
      <c r="G12" s="23"/>
      <c r="H12" s="41">
        <f t="shared" si="0"/>
        <v>0</v>
      </c>
      <c r="I12" s="40"/>
    </row>
    <row r="13" spans="1:9" ht="36.950000000000003" customHeight="1">
      <c r="A13" s="42">
        <v>2.4</v>
      </c>
      <c r="B13" s="90" t="s">
        <v>171</v>
      </c>
      <c r="C13" s="90"/>
      <c r="D13" s="90"/>
      <c r="E13" s="47" t="s">
        <v>172</v>
      </c>
      <c r="F13" s="48"/>
      <c r="G13" s="23"/>
      <c r="H13" s="41">
        <f t="shared" si="0"/>
        <v>0</v>
      </c>
      <c r="I13" s="40"/>
    </row>
    <row r="14" spans="1:9" ht="36.950000000000003" customHeight="1">
      <c r="A14" s="42">
        <v>2.5</v>
      </c>
      <c r="B14" s="91" t="s">
        <v>173</v>
      </c>
      <c r="C14" s="91"/>
      <c r="D14" s="91"/>
      <c r="E14" s="47" t="s">
        <v>154</v>
      </c>
      <c r="F14" s="48"/>
      <c r="G14" s="23"/>
      <c r="H14" s="41">
        <f t="shared" si="0"/>
        <v>0</v>
      </c>
      <c r="I14" s="40"/>
    </row>
    <row r="15" spans="1:9" ht="21.95" customHeight="1">
      <c r="A15" s="42">
        <v>2.6</v>
      </c>
      <c r="B15" s="90"/>
      <c r="C15" s="90"/>
      <c r="D15" s="90"/>
      <c r="E15" s="20"/>
      <c r="F15" s="43"/>
      <c r="G15" s="23"/>
      <c r="H15" s="41">
        <f t="shared" si="0"/>
        <v>0</v>
      </c>
      <c r="I15" s="40"/>
    </row>
    <row r="16" spans="1:9" ht="21.95" customHeight="1">
      <c r="A16" s="42">
        <v>2.7</v>
      </c>
      <c r="B16" s="94"/>
      <c r="C16" s="94"/>
      <c r="D16" s="94"/>
      <c r="E16" s="47"/>
      <c r="F16" s="48"/>
      <c r="G16" s="23"/>
      <c r="H16" s="41">
        <f t="shared" si="0"/>
        <v>0</v>
      </c>
      <c r="I16" s="40"/>
    </row>
    <row r="17" spans="1:9" ht="24.75" customHeight="1">
      <c r="A17" s="42">
        <v>2.8</v>
      </c>
      <c r="B17" s="94"/>
      <c r="C17" s="94"/>
      <c r="D17" s="94"/>
      <c r="E17" s="47"/>
      <c r="F17" s="48"/>
      <c r="G17" s="23"/>
      <c r="H17" s="41">
        <f t="shared" si="0"/>
        <v>0</v>
      </c>
      <c r="I17" s="40"/>
    </row>
    <row r="18" spans="1:9" ht="30.75" customHeight="1">
      <c r="A18" s="42">
        <v>2.9</v>
      </c>
      <c r="B18" s="95"/>
      <c r="C18" s="95"/>
      <c r="D18" s="95"/>
      <c r="E18" s="47"/>
      <c r="F18" s="48"/>
      <c r="G18" s="23"/>
      <c r="H18" s="41">
        <f t="shared" si="0"/>
        <v>0</v>
      </c>
      <c r="I18" s="40"/>
    </row>
    <row r="19" spans="1:9" ht="23.1" customHeight="1">
      <c r="A19" s="42" t="s">
        <v>40</v>
      </c>
      <c r="B19" s="90" t="s">
        <v>174</v>
      </c>
      <c r="C19" s="90"/>
      <c r="D19" s="90"/>
      <c r="E19" s="20" t="s">
        <v>121</v>
      </c>
      <c r="F19" s="43"/>
      <c r="G19" s="23"/>
      <c r="H19" s="49">
        <f t="shared" si="0"/>
        <v>0</v>
      </c>
      <c r="I19" s="40"/>
    </row>
    <row r="20" spans="1:9" ht="21.95" customHeight="1">
      <c r="A20" s="42" t="s">
        <v>44</v>
      </c>
      <c r="B20" s="90" t="s">
        <v>175</v>
      </c>
      <c r="C20" s="90"/>
      <c r="D20" s="90"/>
      <c r="E20" s="20" t="s">
        <v>154</v>
      </c>
      <c r="F20" s="43"/>
      <c r="G20" s="50"/>
      <c r="H20" s="44">
        <f>ROUND((H6+H9+H19+H7+H8)*G20,2)</f>
        <v>0</v>
      </c>
      <c r="I20" s="40"/>
    </row>
    <row r="21" spans="1:9" ht="21.95" customHeight="1">
      <c r="A21" s="42" t="s">
        <v>49</v>
      </c>
      <c r="B21" s="90" t="s">
        <v>176</v>
      </c>
      <c r="C21" s="90"/>
      <c r="D21" s="90"/>
      <c r="E21" s="20" t="s">
        <v>154</v>
      </c>
      <c r="F21" s="43"/>
      <c r="G21" s="50"/>
      <c r="H21" s="44">
        <f>ROUND((H6+H9+H19+H7+H8)*G20,2)</f>
        <v>0</v>
      </c>
      <c r="I21" s="40"/>
    </row>
    <row r="22" spans="1:9" ht="21.95" customHeight="1">
      <c r="A22" s="42" t="s">
        <v>177</v>
      </c>
      <c r="B22" s="90" t="s">
        <v>178</v>
      </c>
      <c r="C22" s="90"/>
      <c r="D22" s="90"/>
      <c r="E22" s="20" t="s">
        <v>154</v>
      </c>
      <c r="F22" s="43"/>
      <c r="G22" s="51"/>
      <c r="H22" s="44">
        <v>0</v>
      </c>
      <c r="I22" s="40"/>
    </row>
    <row r="23" spans="1:9" ht="21.95" customHeight="1">
      <c r="A23" s="42" t="s">
        <v>179</v>
      </c>
      <c r="B23" s="90" t="s">
        <v>180</v>
      </c>
      <c r="C23" s="90"/>
      <c r="D23" s="90"/>
      <c r="E23" s="20" t="s">
        <v>154</v>
      </c>
      <c r="F23" s="43"/>
      <c r="G23" s="51"/>
      <c r="H23" s="52">
        <v>0</v>
      </c>
      <c r="I23" s="40"/>
    </row>
    <row r="24" spans="1:9" ht="21.95" customHeight="1">
      <c r="A24" s="42" t="s">
        <v>181</v>
      </c>
      <c r="B24" s="90" t="s">
        <v>182</v>
      </c>
      <c r="C24" s="90"/>
      <c r="D24" s="90"/>
      <c r="E24" s="20" t="s">
        <v>154</v>
      </c>
      <c r="F24" s="43" t="s">
        <v>183</v>
      </c>
      <c r="G24" s="43"/>
      <c r="H24" s="44">
        <f>H5+H22+H23</f>
        <v>0</v>
      </c>
      <c r="I24" s="40"/>
    </row>
    <row r="25" spans="1:9" ht="23.1" customHeight="1">
      <c r="A25" s="42" t="s">
        <v>184</v>
      </c>
      <c r="B25" s="97"/>
      <c r="C25" s="98"/>
      <c r="D25" s="98"/>
      <c r="E25" s="98"/>
      <c r="F25" s="98"/>
      <c r="G25" s="99"/>
      <c r="H25" s="98"/>
      <c r="I25" s="100"/>
    </row>
    <row r="26" spans="1:9" ht="23.1" customHeight="1">
      <c r="A26" s="57"/>
      <c r="B26" s="58"/>
      <c r="C26" s="58"/>
      <c r="D26" s="58"/>
      <c r="E26" s="58"/>
      <c r="F26" s="58"/>
      <c r="G26" s="59"/>
      <c r="H26" s="58"/>
      <c r="I26" s="58"/>
    </row>
    <row r="27" spans="1:9" ht="23.1" customHeight="1">
      <c r="A27" s="57"/>
      <c r="B27" s="58"/>
      <c r="C27" s="58"/>
      <c r="D27" s="58"/>
      <c r="E27" s="58"/>
      <c r="F27" s="58"/>
      <c r="G27" s="59"/>
      <c r="H27" s="58"/>
      <c r="I27" s="58"/>
    </row>
    <row r="28" spans="1:9" ht="23.1" customHeight="1">
      <c r="A28" s="57"/>
      <c r="B28" s="58"/>
      <c r="C28" s="58"/>
      <c r="D28" s="58"/>
      <c r="E28" s="58"/>
      <c r="F28" s="58"/>
      <c r="G28" s="59"/>
      <c r="H28" s="58"/>
      <c r="I28" s="58"/>
    </row>
    <row r="29" spans="1:9" ht="23.1" customHeight="1">
      <c r="A29" s="57"/>
      <c r="B29" s="58"/>
      <c r="C29" s="58"/>
      <c r="D29" s="58"/>
      <c r="E29" s="58"/>
      <c r="F29" s="58"/>
      <c r="G29" s="59"/>
      <c r="H29" s="58"/>
      <c r="I29" s="58"/>
    </row>
    <row r="30" spans="1:9" ht="23.1" customHeight="1">
      <c r="A30" s="92" t="s">
        <v>155</v>
      </c>
      <c r="B30" s="92"/>
      <c r="C30" s="92"/>
      <c r="D30" s="92"/>
      <c r="E30" s="92"/>
      <c r="F30" s="92"/>
      <c r="G30" s="92"/>
      <c r="H30" s="92"/>
      <c r="I30" s="92"/>
    </row>
    <row r="31" spans="1:9" ht="21.95" customHeight="1">
      <c r="A31" s="89" t="str">
        <f>A2</f>
        <v>工程名称:科达展厅扩建项目之8号楼屋顶加建土建、钢结构、幕墙工程</v>
      </c>
      <c r="B31" s="89"/>
      <c r="C31" s="89"/>
      <c r="D31" s="89"/>
      <c r="E31" s="89"/>
      <c r="F31" s="89"/>
      <c r="G31" s="93"/>
      <c r="H31" s="89"/>
      <c r="I31" s="89"/>
    </row>
    <row r="32" spans="1:9" ht="21.95" customHeight="1">
      <c r="A32" s="39" t="s">
        <v>156</v>
      </c>
      <c r="B32" s="40" t="str">
        <f>[1]分部分项工程量清单汇总!B7</f>
        <v>8-002</v>
      </c>
      <c r="C32" s="40" t="s">
        <v>157</v>
      </c>
      <c r="D32" s="90" t="str">
        <f>VLOOKUP(B32,[1]分部分项工程量清单汇总!B$1:H$65536,2,FALSE)</f>
        <v>钢筋混凝土底座</v>
      </c>
      <c r="E32" s="90"/>
      <c r="F32" s="90"/>
      <c r="G32" s="87"/>
      <c r="H32" s="41" t="s">
        <v>158</v>
      </c>
      <c r="I32" s="20" t="str">
        <f>VLOOKUP(B32,[1]分部分项工程量清单汇总!B$1:H$65536,4,FALSE)</f>
        <v>m</v>
      </c>
    </row>
    <row r="33" spans="1:9" ht="30" customHeight="1">
      <c r="A33" s="42" t="s">
        <v>10</v>
      </c>
      <c r="B33" s="90" t="s">
        <v>159</v>
      </c>
      <c r="C33" s="90"/>
      <c r="D33" s="90"/>
      <c r="E33" s="20" t="s">
        <v>137</v>
      </c>
      <c r="F33" s="43" t="s">
        <v>160</v>
      </c>
      <c r="G33" s="43" t="s">
        <v>161</v>
      </c>
      <c r="H33" s="41" t="s">
        <v>162</v>
      </c>
      <c r="I33" s="20" t="s">
        <v>26</v>
      </c>
    </row>
    <row r="34" spans="1:9" ht="21.95" customHeight="1">
      <c r="A34" s="42" t="s">
        <v>163</v>
      </c>
      <c r="B34" s="90" t="s">
        <v>164</v>
      </c>
      <c r="C34" s="90"/>
      <c r="D34" s="90"/>
      <c r="E34" s="20" t="s">
        <v>154</v>
      </c>
      <c r="F34" s="43"/>
      <c r="G34" s="43"/>
      <c r="H34" s="44">
        <f>H35+H38+H48+H49+H50+H36</f>
        <v>0</v>
      </c>
      <c r="I34" s="40"/>
    </row>
    <row r="35" spans="1:9" ht="21.95" customHeight="1">
      <c r="A35" s="42">
        <v>1</v>
      </c>
      <c r="B35" s="90" t="s">
        <v>165</v>
      </c>
      <c r="C35" s="90"/>
      <c r="D35" s="90"/>
      <c r="E35" s="20" t="str">
        <f>I32</f>
        <v>m</v>
      </c>
      <c r="F35" s="43"/>
      <c r="G35" s="23"/>
      <c r="H35" s="44">
        <f t="shared" ref="H35:H48" si="1">ROUND(F35*G35,2)</f>
        <v>0</v>
      </c>
      <c r="I35" s="40"/>
    </row>
    <row r="36" spans="1:9" ht="21.95" customHeight="1">
      <c r="A36" s="42"/>
      <c r="B36" s="96"/>
      <c r="C36" s="96"/>
      <c r="D36" s="96"/>
      <c r="E36" s="53"/>
      <c r="F36" s="54"/>
      <c r="G36" s="23"/>
      <c r="H36" s="44"/>
      <c r="I36" s="40"/>
    </row>
    <row r="37" spans="1:9" ht="21.95" customHeight="1">
      <c r="A37" s="42"/>
      <c r="B37" s="90"/>
      <c r="C37" s="90"/>
      <c r="D37" s="90"/>
      <c r="E37" s="20"/>
      <c r="F37" s="43"/>
      <c r="G37" s="43"/>
      <c r="H37" s="41"/>
      <c r="I37" s="40"/>
    </row>
    <row r="38" spans="1:9" ht="21.95" customHeight="1">
      <c r="A38" s="42">
        <v>2</v>
      </c>
      <c r="B38" s="90" t="s">
        <v>166</v>
      </c>
      <c r="C38" s="90"/>
      <c r="D38" s="90"/>
      <c r="E38" s="20" t="s">
        <v>154</v>
      </c>
      <c r="F38" s="43"/>
      <c r="G38" s="45"/>
      <c r="H38" s="44">
        <f>SUM(H39:H47)</f>
        <v>0</v>
      </c>
      <c r="I38" s="40"/>
    </row>
    <row r="39" spans="1:9" ht="32.1" customHeight="1">
      <c r="A39" s="42">
        <v>2.1</v>
      </c>
      <c r="B39" s="90" t="s">
        <v>185</v>
      </c>
      <c r="C39" s="90"/>
      <c r="D39" s="90"/>
      <c r="E39" s="20" t="s">
        <v>186</v>
      </c>
      <c r="F39" s="43"/>
      <c r="G39" s="23"/>
      <c r="H39" s="41">
        <f t="shared" si="1"/>
        <v>0</v>
      </c>
      <c r="I39" s="46"/>
    </row>
    <row r="40" spans="1:9" ht="30" customHeight="1">
      <c r="A40" s="42">
        <v>2.2000000000000002</v>
      </c>
      <c r="B40" s="90" t="s">
        <v>187</v>
      </c>
      <c r="C40" s="90"/>
      <c r="D40" s="90"/>
      <c r="E40" s="20" t="s">
        <v>169</v>
      </c>
      <c r="F40" s="43"/>
      <c r="G40" s="23"/>
      <c r="H40" s="41">
        <f t="shared" si="1"/>
        <v>0</v>
      </c>
      <c r="I40" s="40"/>
    </row>
    <row r="41" spans="1:9" ht="32.1" customHeight="1">
      <c r="A41" s="42">
        <v>2.2999999999999998</v>
      </c>
      <c r="B41" s="91" t="s">
        <v>188</v>
      </c>
      <c r="C41" s="91"/>
      <c r="D41" s="91"/>
      <c r="E41" s="20" t="s">
        <v>172</v>
      </c>
      <c r="F41" s="48"/>
      <c r="G41" s="23"/>
      <c r="H41" s="41">
        <f t="shared" si="1"/>
        <v>0</v>
      </c>
      <c r="I41" s="40"/>
    </row>
    <row r="42" spans="1:9" ht="36.950000000000003" customHeight="1">
      <c r="A42" s="42">
        <v>2.4</v>
      </c>
      <c r="B42" s="91" t="s">
        <v>173</v>
      </c>
      <c r="C42" s="91"/>
      <c r="D42" s="91"/>
      <c r="E42" s="47" t="s">
        <v>154</v>
      </c>
      <c r="F42" s="48"/>
      <c r="G42" s="23"/>
      <c r="H42" s="41">
        <f t="shared" si="1"/>
        <v>0</v>
      </c>
      <c r="I42" s="40"/>
    </row>
    <row r="43" spans="1:9" ht="21.95" customHeight="1">
      <c r="A43" s="42">
        <v>2.5</v>
      </c>
      <c r="B43" s="101"/>
      <c r="C43" s="102"/>
      <c r="D43" s="103"/>
      <c r="E43" s="20"/>
      <c r="F43" s="43"/>
      <c r="G43" s="23"/>
      <c r="H43" s="41">
        <f t="shared" si="1"/>
        <v>0</v>
      </c>
      <c r="I43" s="40"/>
    </row>
    <row r="44" spans="1:9" ht="21.95" customHeight="1">
      <c r="A44" s="42">
        <v>2.6</v>
      </c>
      <c r="B44" s="90"/>
      <c r="C44" s="90"/>
      <c r="D44" s="90"/>
      <c r="E44" s="20"/>
      <c r="F44" s="43"/>
      <c r="G44" s="23"/>
      <c r="H44" s="41">
        <f t="shared" si="1"/>
        <v>0</v>
      </c>
      <c r="I44" s="40"/>
    </row>
    <row r="45" spans="1:9" ht="21.95" customHeight="1">
      <c r="A45" s="42">
        <v>2.7</v>
      </c>
      <c r="B45" s="94"/>
      <c r="C45" s="94"/>
      <c r="D45" s="94"/>
      <c r="E45" s="47"/>
      <c r="F45" s="48"/>
      <c r="G45" s="23"/>
      <c r="H45" s="41">
        <f t="shared" si="1"/>
        <v>0</v>
      </c>
      <c r="I45" s="40"/>
    </row>
    <row r="46" spans="1:9" ht="24.75" customHeight="1">
      <c r="A46" s="42">
        <v>2.8</v>
      </c>
      <c r="B46" s="94"/>
      <c r="C46" s="94"/>
      <c r="D46" s="94"/>
      <c r="E46" s="47"/>
      <c r="F46" s="48"/>
      <c r="G46" s="23"/>
      <c r="H46" s="41">
        <f t="shared" si="1"/>
        <v>0</v>
      </c>
      <c r="I46" s="40"/>
    </row>
    <row r="47" spans="1:9" ht="30.75" customHeight="1">
      <c r="A47" s="42">
        <v>2.9</v>
      </c>
      <c r="B47" s="95"/>
      <c r="C47" s="95"/>
      <c r="D47" s="95"/>
      <c r="E47" s="47"/>
      <c r="F47" s="48"/>
      <c r="G47" s="23"/>
      <c r="H47" s="41">
        <f t="shared" si="1"/>
        <v>0</v>
      </c>
      <c r="I47" s="40"/>
    </row>
    <row r="48" spans="1:9" ht="23.1" customHeight="1">
      <c r="A48" s="42" t="s">
        <v>40</v>
      </c>
      <c r="B48" s="90" t="s">
        <v>174</v>
      </c>
      <c r="C48" s="90"/>
      <c r="D48" s="90"/>
      <c r="E48" s="20" t="s">
        <v>121</v>
      </c>
      <c r="F48" s="43"/>
      <c r="G48" s="23"/>
      <c r="H48" s="49">
        <f t="shared" si="1"/>
        <v>0</v>
      </c>
      <c r="I48" s="40"/>
    </row>
    <row r="49" spans="1:9" ht="21.95" customHeight="1">
      <c r="A49" s="42" t="s">
        <v>44</v>
      </c>
      <c r="B49" s="90" t="s">
        <v>175</v>
      </c>
      <c r="C49" s="90"/>
      <c r="D49" s="90"/>
      <c r="E49" s="20" t="s">
        <v>154</v>
      </c>
      <c r="F49" s="43"/>
      <c r="G49" s="50"/>
      <c r="H49" s="44">
        <f>ROUND((H35+H38+H48+H36+H37)*G49,2)</f>
        <v>0</v>
      </c>
      <c r="I49" s="40"/>
    </row>
    <row r="50" spans="1:9" ht="21.95" customHeight="1">
      <c r="A50" s="42" t="s">
        <v>49</v>
      </c>
      <c r="B50" s="90" t="s">
        <v>176</v>
      </c>
      <c r="C50" s="90"/>
      <c r="D50" s="90"/>
      <c r="E50" s="20" t="s">
        <v>154</v>
      </c>
      <c r="F50" s="43"/>
      <c r="G50" s="50"/>
      <c r="H50" s="44">
        <f>ROUND((H35+H38+H48+H36+H37)*G49,2)</f>
        <v>0</v>
      </c>
      <c r="I50" s="40"/>
    </row>
    <row r="51" spans="1:9" ht="21.95" customHeight="1">
      <c r="A51" s="42" t="s">
        <v>177</v>
      </c>
      <c r="B51" s="90" t="s">
        <v>178</v>
      </c>
      <c r="C51" s="90"/>
      <c r="D51" s="90"/>
      <c r="E51" s="20" t="s">
        <v>154</v>
      </c>
      <c r="F51" s="43"/>
      <c r="G51" s="51"/>
      <c r="H51" s="44">
        <v>0</v>
      </c>
      <c r="I51" s="40"/>
    </row>
    <row r="52" spans="1:9" ht="21.95" customHeight="1">
      <c r="A52" s="42" t="s">
        <v>179</v>
      </c>
      <c r="B52" s="90" t="s">
        <v>180</v>
      </c>
      <c r="C52" s="90"/>
      <c r="D52" s="90"/>
      <c r="E52" s="20" t="s">
        <v>154</v>
      </c>
      <c r="F52" s="43"/>
      <c r="G52" s="51"/>
      <c r="H52" s="52">
        <v>0</v>
      </c>
      <c r="I52" s="40"/>
    </row>
    <row r="53" spans="1:9" ht="21.95" customHeight="1">
      <c r="A53" s="42" t="s">
        <v>181</v>
      </c>
      <c r="B53" s="90" t="s">
        <v>182</v>
      </c>
      <c r="C53" s="90"/>
      <c r="D53" s="90"/>
      <c r="E53" s="20" t="s">
        <v>154</v>
      </c>
      <c r="F53" s="43" t="s">
        <v>183</v>
      </c>
      <c r="G53" s="43"/>
      <c r="H53" s="44">
        <f>H34+H51+H52</f>
        <v>0</v>
      </c>
      <c r="I53" s="40"/>
    </row>
    <row r="54" spans="1:9" ht="23.1" customHeight="1">
      <c r="A54" s="42" t="s">
        <v>184</v>
      </c>
      <c r="B54" s="97"/>
      <c r="C54" s="98"/>
      <c r="D54" s="98"/>
      <c r="E54" s="98"/>
      <c r="F54" s="98"/>
      <c r="G54" s="99"/>
      <c r="H54" s="98"/>
      <c r="I54" s="100"/>
    </row>
    <row r="55" spans="1:9" ht="23.1" customHeight="1">
      <c r="A55" s="57"/>
      <c r="B55" s="58"/>
      <c r="C55" s="58"/>
      <c r="D55" s="58"/>
      <c r="E55" s="58"/>
      <c r="F55" s="58"/>
      <c r="G55" s="59"/>
      <c r="H55" s="58"/>
      <c r="I55" s="58"/>
    </row>
    <row r="56" spans="1:9" ht="23.1" customHeight="1">
      <c r="A56" s="57"/>
      <c r="B56" s="58"/>
      <c r="C56" s="58"/>
      <c r="D56" s="58"/>
      <c r="E56" s="58"/>
      <c r="F56" s="58"/>
      <c r="G56" s="59"/>
      <c r="H56" s="58"/>
      <c r="I56" s="58"/>
    </row>
    <row r="57" spans="1:9" ht="23.1" customHeight="1">
      <c r="A57" s="57"/>
      <c r="B57" s="58"/>
      <c r="C57" s="58"/>
      <c r="D57" s="58"/>
      <c r="E57" s="58"/>
      <c r="F57" s="58"/>
      <c r="G57" s="59"/>
      <c r="H57" s="58"/>
      <c r="I57" s="58"/>
    </row>
    <row r="58" spans="1:9" ht="23.1" customHeight="1">
      <c r="A58" s="57"/>
      <c r="B58" s="58"/>
      <c r="C58" s="58"/>
      <c r="D58" s="58"/>
      <c r="E58" s="58"/>
      <c r="F58" s="58"/>
      <c r="G58" s="59"/>
      <c r="H58" s="58"/>
      <c r="I58" s="58"/>
    </row>
    <row r="59" spans="1:9" ht="23.1" customHeight="1">
      <c r="A59" s="57"/>
      <c r="B59" s="58"/>
      <c r="C59" s="58"/>
      <c r="D59" s="58"/>
      <c r="E59" s="58"/>
      <c r="F59" s="58"/>
      <c r="G59" s="59"/>
      <c r="H59" s="58"/>
      <c r="I59" s="58"/>
    </row>
    <row r="60" spans="1:9" ht="23.1" customHeight="1">
      <c r="A60" s="92" t="s">
        <v>155</v>
      </c>
      <c r="B60" s="92"/>
      <c r="C60" s="92"/>
      <c r="D60" s="92"/>
      <c r="E60" s="92"/>
      <c r="F60" s="92"/>
      <c r="G60" s="92"/>
      <c r="H60" s="92"/>
      <c r="I60" s="92"/>
    </row>
    <row r="61" spans="1:9" ht="21.95" customHeight="1">
      <c r="A61" s="89" t="str">
        <f>A31</f>
        <v>工程名称:科达展厅扩建项目之8号楼屋顶加建土建、钢结构、幕墙工程</v>
      </c>
      <c r="B61" s="89"/>
      <c r="C61" s="89"/>
      <c r="D61" s="89"/>
      <c r="E61" s="89"/>
      <c r="F61" s="89"/>
      <c r="G61" s="93"/>
      <c r="H61" s="89"/>
      <c r="I61" s="89"/>
    </row>
    <row r="62" spans="1:9" ht="21.95" customHeight="1">
      <c r="A62" s="39" t="s">
        <v>156</v>
      </c>
      <c r="B62" s="40" t="str">
        <f>[1]分部分项工程量清单汇总!B8</f>
        <v>8-003</v>
      </c>
      <c r="C62" s="40" t="s">
        <v>157</v>
      </c>
      <c r="D62" s="90" t="str">
        <f>VLOOKUP(B62,[1]分部分项工程量清单汇总!B$1:H$65536,2,FALSE)</f>
        <v>预埋件（MJ-03/M4-M4) 制作、安装</v>
      </c>
      <c r="E62" s="90"/>
      <c r="F62" s="90"/>
      <c r="G62" s="87"/>
      <c r="H62" s="41" t="s">
        <v>158</v>
      </c>
      <c r="I62" s="20" t="str">
        <f>VLOOKUP(B62,[1]分部分项工程量清单汇总!B$1:H$65536,4,FALSE)</f>
        <v>套</v>
      </c>
    </row>
    <row r="63" spans="1:9" ht="30" customHeight="1">
      <c r="A63" s="42" t="s">
        <v>10</v>
      </c>
      <c r="B63" s="90" t="s">
        <v>159</v>
      </c>
      <c r="C63" s="90"/>
      <c r="D63" s="90"/>
      <c r="E63" s="20" t="s">
        <v>137</v>
      </c>
      <c r="F63" s="43" t="s">
        <v>160</v>
      </c>
      <c r="G63" s="43" t="s">
        <v>161</v>
      </c>
      <c r="H63" s="41" t="s">
        <v>162</v>
      </c>
      <c r="I63" s="20" t="s">
        <v>26</v>
      </c>
    </row>
    <row r="64" spans="1:9" ht="21.95" customHeight="1">
      <c r="A64" s="42" t="s">
        <v>163</v>
      </c>
      <c r="B64" s="90" t="s">
        <v>164</v>
      </c>
      <c r="C64" s="90"/>
      <c r="D64" s="90"/>
      <c r="E64" s="20" t="s">
        <v>154</v>
      </c>
      <c r="F64" s="43"/>
      <c r="G64" s="43"/>
      <c r="H64" s="44">
        <f>H65+H68+H78+H79+H80+H66</f>
        <v>0</v>
      </c>
      <c r="I64" s="40"/>
    </row>
    <row r="65" spans="1:9" ht="21.95" customHeight="1">
      <c r="A65" s="42">
        <v>1</v>
      </c>
      <c r="B65" s="90" t="s">
        <v>165</v>
      </c>
      <c r="C65" s="90"/>
      <c r="D65" s="90"/>
      <c r="E65" s="20" t="str">
        <f>I62</f>
        <v>套</v>
      </c>
      <c r="F65" s="43"/>
      <c r="G65" s="23"/>
      <c r="H65" s="44">
        <f t="shared" ref="H65:H78" si="2">ROUND(F65*G65,2)</f>
        <v>0</v>
      </c>
      <c r="I65" s="40"/>
    </row>
    <row r="66" spans="1:9" ht="21.95" customHeight="1">
      <c r="A66" s="42"/>
      <c r="B66" s="96" t="s">
        <v>189</v>
      </c>
      <c r="C66" s="96"/>
      <c r="D66" s="96"/>
      <c r="E66" s="53" t="str">
        <f>E65</f>
        <v>套</v>
      </c>
      <c r="F66" s="54"/>
      <c r="G66" s="23"/>
      <c r="H66" s="44">
        <f t="shared" si="2"/>
        <v>0</v>
      </c>
      <c r="I66" s="40"/>
    </row>
    <row r="67" spans="1:9" ht="21.95" customHeight="1">
      <c r="A67" s="42"/>
      <c r="B67" s="90"/>
      <c r="C67" s="90"/>
      <c r="D67" s="90"/>
      <c r="E67" s="20"/>
      <c r="F67" s="43"/>
      <c r="G67" s="43"/>
      <c r="H67" s="41"/>
      <c r="I67" s="40"/>
    </row>
    <row r="68" spans="1:9" ht="21.95" customHeight="1">
      <c r="A68" s="42">
        <v>2</v>
      </c>
      <c r="B68" s="90" t="s">
        <v>166</v>
      </c>
      <c r="C68" s="90"/>
      <c r="D68" s="90"/>
      <c r="E68" s="20" t="s">
        <v>154</v>
      </c>
      <c r="F68" s="43"/>
      <c r="G68" s="45"/>
      <c r="H68" s="44">
        <f>SUM(H69:H77)</f>
        <v>0</v>
      </c>
      <c r="I68" s="40"/>
    </row>
    <row r="69" spans="1:9" ht="32.1" customHeight="1">
      <c r="A69" s="42">
        <v>2.1</v>
      </c>
      <c r="B69" s="90" t="s">
        <v>190</v>
      </c>
      <c r="C69" s="90"/>
      <c r="D69" s="90"/>
      <c r="E69" s="20" t="s">
        <v>169</v>
      </c>
      <c r="F69" s="43"/>
      <c r="G69" s="23"/>
      <c r="H69" s="41">
        <f t="shared" si="2"/>
        <v>0</v>
      </c>
      <c r="I69" s="46"/>
    </row>
    <row r="70" spans="1:9" ht="30" customHeight="1">
      <c r="A70" s="42">
        <v>2.2000000000000002</v>
      </c>
      <c r="B70" s="90" t="s">
        <v>191</v>
      </c>
      <c r="C70" s="90"/>
      <c r="D70" s="90"/>
      <c r="E70" s="20" t="s">
        <v>169</v>
      </c>
      <c r="F70" s="43"/>
      <c r="G70" s="23"/>
      <c r="H70" s="41">
        <f t="shared" si="2"/>
        <v>0</v>
      </c>
      <c r="I70" s="40"/>
    </row>
    <row r="71" spans="1:9" ht="32.1" customHeight="1">
      <c r="A71" s="42">
        <v>2.2999999999999998</v>
      </c>
      <c r="B71" s="91" t="s">
        <v>192</v>
      </c>
      <c r="C71" s="91"/>
      <c r="D71" s="91"/>
      <c r="E71" s="47" t="s">
        <v>34</v>
      </c>
      <c r="F71" s="48"/>
      <c r="G71" s="23"/>
      <c r="H71" s="41">
        <f t="shared" si="2"/>
        <v>0</v>
      </c>
      <c r="I71" s="40"/>
    </row>
    <row r="72" spans="1:9" ht="36.950000000000003" customHeight="1">
      <c r="A72" s="42">
        <v>2.4</v>
      </c>
      <c r="B72" s="91" t="s">
        <v>170</v>
      </c>
      <c r="C72" s="91"/>
      <c r="D72" s="91"/>
      <c r="E72" s="20" t="s">
        <v>169</v>
      </c>
      <c r="F72" s="48"/>
      <c r="G72" s="23"/>
      <c r="H72" s="41">
        <f t="shared" si="2"/>
        <v>0</v>
      </c>
      <c r="I72" s="40"/>
    </row>
    <row r="73" spans="1:9" ht="35.1" customHeight="1">
      <c r="A73" s="42">
        <v>2.5</v>
      </c>
      <c r="B73" s="91" t="s">
        <v>173</v>
      </c>
      <c r="C73" s="91"/>
      <c r="D73" s="91"/>
      <c r="E73" s="20" t="s">
        <v>154</v>
      </c>
      <c r="F73" s="48"/>
      <c r="G73" s="23"/>
      <c r="H73" s="41">
        <f t="shared" si="2"/>
        <v>0</v>
      </c>
      <c r="I73" s="40"/>
    </row>
    <row r="74" spans="1:9" ht="21.95" customHeight="1">
      <c r="A74" s="42">
        <v>2.6</v>
      </c>
      <c r="B74" s="90"/>
      <c r="C74" s="90"/>
      <c r="D74" s="90"/>
      <c r="E74" s="20"/>
      <c r="F74" s="43"/>
      <c r="G74" s="23"/>
      <c r="H74" s="41">
        <f t="shared" si="2"/>
        <v>0</v>
      </c>
      <c r="I74" s="40"/>
    </row>
    <row r="75" spans="1:9" ht="21.95" customHeight="1">
      <c r="A75" s="42">
        <v>2.7</v>
      </c>
      <c r="B75" s="94"/>
      <c r="C75" s="94"/>
      <c r="D75" s="94"/>
      <c r="E75" s="47"/>
      <c r="F75" s="48"/>
      <c r="G75" s="23"/>
      <c r="H75" s="41">
        <f t="shared" si="2"/>
        <v>0</v>
      </c>
      <c r="I75" s="40"/>
    </row>
    <row r="76" spans="1:9" ht="24.75" customHeight="1">
      <c r="A76" s="42">
        <v>2.8</v>
      </c>
      <c r="B76" s="94"/>
      <c r="C76" s="94"/>
      <c r="D76" s="94"/>
      <c r="E76" s="47"/>
      <c r="F76" s="48"/>
      <c r="G76" s="23"/>
      <c r="H76" s="41">
        <f t="shared" si="2"/>
        <v>0</v>
      </c>
      <c r="I76" s="40"/>
    </row>
    <row r="77" spans="1:9" ht="30.75" customHeight="1">
      <c r="A77" s="42">
        <v>2.9</v>
      </c>
      <c r="B77" s="95"/>
      <c r="C77" s="95"/>
      <c r="D77" s="95"/>
      <c r="E77" s="47"/>
      <c r="F77" s="48"/>
      <c r="G77" s="23"/>
      <c r="H77" s="41">
        <f t="shared" si="2"/>
        <v>0</v>
      </c>
      <c r="I77" s="40"/>
    </row>
    <row r="78" spans="1:9" ht="23.1" customHeight="1">
      <c r="A78" s="42" t="s">
        <v>40</v>
      </c>
      <c r="B78" s="90" t="s">
        <v>174</v>
      </c>
      <c r="C78" s="90"/>
      <c r="D78" s="90"/>
      <c r="E78" s="20" t="s">
        <v>121</v>
      </c>
      <c r="F78" s="43"/>
      <c r="G78" s="23"/>
      <c r="H78" s="49">
        <f t="shared" si="2"/>
        <v>0</v>
      </c>
      <c r="I78" s="40"/>
    </row>
    <row r="79" spans="1:9" ht="21.95" customHeight="1">
      <c r="A79" s="42" t="s">
        <v>44</v>
      </c>
      <c r="B79" s="90" t="s">
        <v>175</v>
      </c>
      <c r="C79" s="90"/>
      <c r="D79" s="90"/>
      <c r="E79" s="20" t="s">
        <v>154</v>
      </c>
      <c r="F79" s="43"/>
      <c r="G79" s="50"/>
      <c r="H79" s="44">
        <f>ROUND((H65+H68+H78+H66+H67)*G79,2)</f>
        <v>0</v>
      </c>
      <c r="I79" s="40"/>
    </row>
    <row r="80" spans="1:9" ht="21.95" customHeight="1">
      <c r="A80" s="42" t="s">
        <v>49</v>
      </c>
      <c r="B80" s="90" t="s">
        <v>176</v>
      </c>
      <c r="C80" s="90"/>
      <c r="D80" s="90"/>
      <c r="E80" s="20" t="s">
        <v>154</v>
      </c>
      <c r="F80" s="43"/>
      <c r="G80" s="50"/>
      <c r="H80" s="44">
        <f>ROUND((H65+H68+H78+H66+H67)*G79,2)</f>
        <v>0</v>
      </c>
      <c r="I80" s="40"/>
    </row>
    <row r="81" spans="1:9" ht="21.95" customHeight="1">
      <c r="A81" s="42" t="s">
        <v>177</v>
      </c>
      <c r="B81" s="90" t="s">
        <v>178</v>
      </c>
      <c r="C81" s="90"/>
      <c r="D81" s="90"/>
      <c r="E81" s="20" t="s">
        <v>154</v>
      </c>
      <c r="F81" s="43"/>
      <c r="G81" s="51"/>
      <c r="H81" s="44">
        <v>0</v>
      </c>
      <c r="I81" s="40"/>
    </row>
    <row r="82" spans="1:9" ht="21.95" customHeight="1">
      <c r="A82" s="42" t="s">
        <v>179</v>
      </c>
      <c r="B82" s="90" t="s">
        <v>180</v>
      </c>
      <c r="C82" s="90"/>
      <c r="D82" s="90"/>
      <c r="E82" s="20" t="s">
        <v>154</v>
      </c>
      <c r="F82" s="43"/>
      <c r="G82" s="51"/>
      <c r="H82" s="52">
        <v>0</v>
      </c>
      <c r="I82" s="40"/>
    </row>
    <row r="83" spans="1:9" ht="21.95" customHeight="1">
      <c r="A83" s="42" t="s">
        <v>181</v>
      </c>
      <c r="B83" s="90" t="s">
        <v>182</v>
      </c>
      <c r="C83" s="90"/>
      <c r="D83" s="90"/>
      <c r="E83" s="20" t="s">
        <v>154</v>
      </c>
      <c r="F83" s="43" t="s">
        <v>183</v>
      </c>
      <c r="G83" s="43"/>
      <c r="H83" s="44">
        <f>H64+H81+H82</f>
        <v>0</v>
      </c>
      <c r="I83" s="40"/>
    </row>
    <row r="84" spans="1:9" ht="23.1" customHeight="1">
      <c r="A84" s="42" t="s">
        <v>184</v>
      </c>
      <c r="B84" s="97"/>
      <c r="C84" s="98"/>
      <c r="D84" s="98"/>
      <c r="E84" s="98"/>
      <c r="F84" s="98"/>
      <c r="G84" s="99"/>
      <c r="H84" s="98"/>
      <c r="I84" s="100"/>
    </row>
    <row r="85" spans="1:9" ht="23.1" customHeight="1">
      <c r="A85" s="57"/>
      <c r="B85" s="58"/>
      <c r="C85" s="58"/>
      <c r="D85" s="58"/>
      <c r="E85" s="58"/>
      <c r="F85" s="58"/>
      <c r="G85" s="59"/>
      <c r="H85" s="58"/>
      <c r="I85" s="58"/>
    </row>
    <row r="86" spans="1:9" ht="23.1" customHeight="1">
      <c r="A86" s="57"/>
      <c r="B86" s="58"/>
      <c r="C86" s="58"/>
      <c r="D86" s="58"/>
      <c r="E86" s="58"/>
      <c r="F86" s="58"/>
      <c r="G86" s="59"/>
      <c r="H86" s="58"/>
      <c r="I86" s="58"/>
    </row>
    <row r="87" spans="1:9" ht="23.1" customHeight="1">
      <c r="A87" s="57"/>
      <c r="B87" s="58"/>
      <c r="C87" s="58"/>
      <c r="D87" s="58"/>
      <c r="E87" s="58"/>
      <c r="F87" s="58"/>
      <c r="G87" s="59"/>
      <c r="H87" s="58"/>
      <c r="I87" s="58"/>
    </row>
    <row r="88" spans="1:9" ht="23.1" customHeight="1">
      <c r="A88" s="57"/>
      <c r="B88" s="58"/>
      <c r="C88" s="58"/>
      <c r="D88" s="58"/>
      <c r="E88" s="58"/>
      <c r="F88" s="58"/>
      <c r="G88" s="59"/>
      <c r="H88" s="58"/>
      <c r="I88" s="58"/>
    </row>
    <row r="89" spans="1:9" ht="23.1" customHeight="1">
      <c r="A89" s="92" t="s">
        <v>155</v>
      </c>
      <c r="B89" s="92"/>
      <c r="C89" s="92"/>
      <c r="D89" s="92"/>
      <c r="E89" s="92"/>
      <c r="F89" s="92"/>
      <c r="G89" s="92"/>
      <c r="H89" s="92"/>
      <c r="I89" s="92"/>
    </row>
    <row r="90" spans="1:9" ht="21.95" customHeight="1">
      <c r="A90" s="89" t="str">
        <f>A61</f>
        <v>工程名称:科达展厅扩建项目之8号楼屋顶加建土建、钢结构、幕墙工程</v>
      </c>
      <c r="B90" s="89"/>
      <c r="C90" s="89"/>
      <c r="D90" s="89"/>
      <c r="E90" s="89"/>
      <c r="F90" s="89"/>
      <c r="G90" s="93"/>
      <c r="H90" s="89"/>
      <c r="I90" s="89"/>
    </row>
    <row r="91" spans="1:9" ht="21.95" customHeight="1">
      <c r="A91" s="39" t="s">
        <v>156</v>
      </c>
      <c r="B91" s="40" t="str">
        <f>[1]分部分项工程量清单汇总!B9</f>
        <v>8-004</v>
      </c>
      <c r="C91" s="40" t="s">
        <v>157</v>
      </c>
      <c r="D91" s="90" t="str">
        <f>VLOOKUP(B91,[1]分部分项工程量清单汇总!B$1:H$65536,2,FALSE)</f>
        <v>悬挑钢构主骨架</v>
      </c>
      <c r="E91" s="90"/>
      <c r="F91" s="90"/>
      <c r="G91" s="87"/>
      <c r="H91" s="41" t="s">
        <v>158</v>
      </c>
      <c r="I91" s="20" t="str">
        <f>VLOOKUP(B91,[1]分部分项工程量清单汇总!B$1:H$65536,4,FALSE)</f>
        <v>T</v>
      </c>
    </row>
    <row r="92" spans="1:9" ht="30" customHeight="1">
      <c r="A92" s="42" t="s">
        <v>10</v>
      </c>
      <c r="B92" s="90" t="s">
        <v>159</v>
      </c>
      <c r="C92" s="90"/>
      <c r="D92" s="90"/>
      <c r="E92" s="20" t="s">
        <v>137</v>
      </c>
      <c r="F92" s="43" t="s">
        <v>160</v>
      </c>
      <c r="G92" s="43" t="s">
        <v>161</v>
      </c>
      <c r="H92" s="41" t="s">
        <v>162</v>
      </c>
      <c r="I92" s="20" t="s">
        <v>26</v>
      </c>
    </row>
    <row r="93" spans="1:9" ht="21.95" customHeight="1">
      <c r="A93" s="42" t="s">
        <v>163</v>
      </c>
      <c r="B93" s="90" t="s">
        <v>164</v>
      </c>
      <c r="C93" s="90"/>
      <c r="D93" s="90"/>
      <c r="E93" s="20" t="s">
        <v>154</v>
      </c>
      <c r="F93" s="43"/>
      <c r="G93" s="43"/>
      <c r="H93" s="44">
        <f>H94+H97+H107+H108+H109</f>
        <v>0</v>
      </c>
      <c r="I93" s="40"/>
    </row>
    <row r="94" spans="1:9" ht="21.95" customHeight="1">
      <c r="A94" s="42">
        <v>1</v>
      </c>
      <c r="B94" s="90" t="s">
        <v>165</v>
      </c>
      <c r="C94" s="90"/>
      <c r="D94" s="90"/>
      <c r="E94" s="20" t="str">
        <f>I91</f>
        <v>T</v>
      </c>
      <c r="F94" s="43"/>
      <c r="G94" s="23"/>
      <c r="H94" s="44">
        <f t="shared" ref="H94:H107" si="3">ROUND(F94*G94,2)</f>
        <v>0</v>
      </c>
      <c r="I94" s="40"/>
    </row>
    <row r="95" spans="1:9" ht="21.95" customHeight="1">
      <c r="A95" s="42"/>
      <c r="B95" s="90"/>
      <c r="C95" s="90"/>
      <c r="D95" s="90"/>
      <c r="E95" s="20"/>
      <c r="F95" s="43"/>
      <c r="G95" s="43"/>
      <c r="H95" s="41"/>
      <c r="I95" s="40"/>
    </row>
    <row r="96" spans="1:9" ht="21.95" customHeight="1">
      <c r="A96" s="42"/>
      <c r="B96" s="90"/>
      <c r="C96" s="90"/>
      <c r="D96" s="90"/>
      <c r="E96" s="20"/>
      <c r="F96" s="43"/>
      <c r="G96" s="43"/>
      <c r="H96" s="41"/>
      <c r="I96" s="40"/>
    </row>
    <row r="97" spans="1:9" ht="21.95" customHeight="1">
      <c r="A97" s="42">
        <v>2</v>
      </c>
      <c r="B97" s="90" t="s">
        <v>166</v>
      </c>
      <c r="C97" s="90"/>
      <c r="D97" s="90"/>
      <c r="E97" s="20" t="s">
        <v>154</v>
      </c>
      <c r="F97" s="43"/>
      <c r="G97" s="45"/>
      <c r="H97" s="44">
        <f>SUM(H98:H106)</f>
        <v>0</v>
      </c>
      <c r="I97" s="40"/>
    </row>
    <row r="98" spans="1:9" ht="32.1" customHeight="1">
      <c r="A98" s="42">
        <v>2.1</v>
      </c>
      <c r="B98" s="90" t="s">
        <v>193</v>
      </c>
      <c r="C98" s="90"/>
      <c r="D98" s="90"/>
      <c r="E98" s="20" t="s">
        <v>169</v>
      </c>
      <c r="F98" s="43"/>
      <c r="G98" s="23"/>
      <c r="H98" s="41">
        <f t="shared" si="3"/>
        <v>0</v>
      </c>
      <c r="I98" s="46"/>
    </row>
    <row r="99" spans="1:9" ht="30" customHeight="1">
      <c r="A99" s="42">
        <v>2.2000000000000002</v>
      </c>
      <c r="B99" s="91" t="s">
        <v>170</v>
      </c>
      <c r="C99" s="91"/>
      <c r="D99" s="91"/>
      <c r="E99" s="20" t="s">
        <v>169</v>
      </c>
      <c r="F99" s="48"/>
      <c r="G99" s="23"/>
      <c r="H99" s="41">
        <f t="shared" si="3"/>
        <v>0</v>
      </c>
      <c r="I99" s="40"/>
    </row>
    <row r="100" spans="1:9" ht="32.1" customHeight="1">
      <c r="A100" s="42">
        <v>2.2999999999999998</v>
      </c>
      <c r="B100" s="91" t="s">
        <v>173</v>
      </c>
      <c r="C100" s="91"/>
      <c r="D100" s="91"/>
      <c r="E100" s="20" t="s">
        <v>154</v>
      </c>
      <c r="F100" s="48"/>
      <c r="G100" s="23"/>
      <c r="H100" s="41">
        <f t="shared" si="3"/>
        <v>0</v>
      </c>
      <c r="I100" s="40"/>
    </row>
    <row r="101" spans="1:9" ht="36.950000000000003" customHeight="1">
      <c r="A101" s="42">
        <v>2.4</v>
      </c>
      <c r="B101" s="91"/>
      <c r="C101" s="91"/>
      <c r="D101" s="91"/>
      <c r="E101" s="20"/>
      <c r="F101" s="48"/>
      <c r="G101" s="23"/>
      <c r="H101" s="41">
        <f t="shared" si="3"/>
        <v>0</v>
      </c>
      <c r="I101" s="40"/>
    </row>
    <row r="102" spans="1:9" ht="35.1" customHeight="1">
      <c r="A102" s="42">
        <v>2.5</v>
      </c>
      <c r="B102" s="91"/>
      <c r="C102" s="91"/>
      <c r="D102" s="91"/>
      <c r="E102" s="20"/>
      <c r="F102" s="48"/>
      <c r="G102" s="23"/>
      <c r="H102" s="41">
        <f t="shared" si="3"/>
        <v>0</v>
      </c>
      <c r="I102" s="40"/>
    </row>
    <row r="103" spans="1:9" ht="21.95" customHeight="1">
      <c r="A103" s="42">
        <v>2.6</v>
      </c>
      <c r="B103" s="90"/>
      <c r="C103" s="90"/>
      <c r="D103" s="90"/>
      <c r="E103" s="20"/>
      <c r="F103" s="43"/>
      <c r="G103" s="23"/>
      <c r="H103" s="41">
        <f t="shared" si="3"/>
        <v>0</v>
      </c>
      <c r="I103" s="40"/>
    </row>
    <row r="104" spans="1:9" ht="21.95" customHeight="1">
      <c r="A104" s="42">
        <v>2.7</v>
      </c>
      <c r="B104" s="94"/>
      <c r="C104" s="94"/>
      <c r="D104" s="94"/>
      <c r="E104" s="47"/>
      <c r="F104" s="48"/>
      <c r="G104" s="23"/>
      <c r="H104" s="41">
        <f t="shared" si="3"/>
        <v>0</v>
      </c>
      <c r="I104" s="40"/>
    </row>
    <row r="105" spans="1:9" ht="24.75" customHeight="1">
      <c r="A105" s="42">
        <v>2.8</v>
      </c>
      <c r="B105" s="94"/>
      <c r="C105" s="94"/>
      <c r="D105" s="94"/>
      <c r="E105" s="47"/>
      <c r="F105" s="48"/>
      <c r="G105" s="23"/>
      <c r="H105" s="41">
        <f t="shared" si="3"/>
        <v>0</v>
      </c>
      <c r="I105" s="40"/>
    </row>
    <row r="106" spans="1:9" ht="30.75" customHeight="1">
      <c r="A106" s="42">
        <v>2.9</v>
      </c>
      <c r="B106" s="95"/>
      <c r="C106" s="95"/>
      <c r="D106" s="95"/>
      <c r="E106" s="47"/>
      <c r="F106" s="48"/>
      <c r="G106" s="23"/>
      <c r="H106" s="41">
        <f t="shared" si="3"/>
        <v>0</v>
      </c>
      <c r="I106" s="40"/>
    </row>
    <row r="107" spans="1:9" ht="23.1" customHeight="1">
      <c r="A107" s="42" t="s">
        <v>40</v>
      </c>
      <c r="B107" s="90" t="s">
        <v>174</v>
      </c>
      <c r="C107" s="90"/>
      <c r="D107" s="90"/>
      <c r="E107" s="20" t="s">
        <v>121</v>
      </c>
      <c r="F107" s="43"/>
      <c r="G107" s="23"/>
      <c r="H107" s="49">
        <f t="shared" si="3"/>
        <v>0</v>
      </c>
      <c r="I107" s="40"/>
    </row>
    <row r="108" spans="1:9" ht="21.95" customHeight="1">
      <c r="A108" s="42" t="s">
        <v>44</v>
      </c>
      <c r="B108" s="90" t="s">
        <v>175</v>
      </c>
      <c r="C108" s="90"/>
      <c r="D108" s="90"/>
      <c r="E108" s="20" t="s">
        <v>154</v>
      </c>
      <c r="F108" s="43"/>
      <c r="G108" s="50"/>
      <c r="H108" s="44">
        <f>ROUND((H94+H97+H107+H95+H96)*G108,2)</f>
        <v>0</v>
      </c>
      <c r="I108" s="40"/>
    </row>
    <row r="109" spans="1:9" ht="21.95" customHeight="1">
      <c r="A109" s="42" t="s">
        <v>49</v>
      </c>
      <c r="B109" s="90" t="s">
        <v>176</v>
      </c>
      <c r="C109" s="90"/>
      <c r="D109" s="90"/>
      <c r="E109" s="20" t="s">
        <v>154</v>
      </c>
      <c r="F109" s="43"/>
      <c r="G109" s="50"/>
      <c r="H109" s="44">
        <f>ROUND((H94+H97+H107+H95+H96)*G108,2)</f>
        <v>0</v>
      </c>
      <c r="I109" s="40"/>
    </row>
    <row r="110" spans="1:9" ht="21.95" customHeight="1">
      <c r="A110" s="42" t="s">
        <v>177</v>
      </c>
      <c r="B110" s="90" t="s">
        <v>178</v>
      </c>
      <c r="C110" s="90"/>
      <c r="D110" s="90"/>
      <c r="E110" s="20" t="s">
        <v>154</v>
      </c>
      <c r="F110" s="43"/>
      <c r="G110" s="51"/>
      <c r="H110" s="44">
        <v>0</v>
      </c>
      <c r="I110" s="40"/>
    </row>
    <row r="111" spans="1:9" ht="21.95" customHeight="1">
      <c r="A111" s="42" t="s">
        <v>179</v>
      </c>
      <c r="B111" s="90" t="s">
        <v>180</v>
      </c>
      <c r="C111" s="90"/>
      <c r="D111" s="90"/>
      <c r="E111" s="20" t="s">
        <v>154</v>
      </c>
      <c r="F111" s="43"/>
      <c r="G111" s="51"/>
      <c r="H111" s="52">
        <v>0</v>
      </c>
      <c r="I111" s="40"/>
    </row>
    <row r="112" spans="1:9" ht="21.95" customHeight="1">
      <c r="A112" s="42" t="s">
        <v>181</v>
      </c>
      <c r="B112" s="90" t="s">
        <v>182</v>
      </c>
      <c r="C112" s="90"/>
      <c r="D112" s="90"/>
      <c r="E112" s="20" t="s">
        <v>154</v>
      </c>
      <c r="F112" s="43" t="s">
        <v>183</v>
      </c>
      <c r="G112" s="43"/>
      <c r="H112" s="44">
        <f>H93+H110+H111</f>
        <v>0</v>
      </c>
      <c r="I112" s="40"/>
    </row>
    <row r="113" spans="1:9" ht="23.1" customHeight="1">
      <c r="A113" s="42" t="s">
        <v>184</v>
      </c>
      <c r="B113" s="97"/>
      <c r="C113" s="98"/>
      <c r="D113" s="98"/>
      <c r="E113" s="98"/>
      <c r="F113" s="98"/>
      <c r="G113" s="99"/>
      <c r="H113" s="98"/>
      <c r="I113" s="100"/>
    </row>
    <row r="114" spans="1:9" ht="23.1" customHeight="1">
      <c r="A114" s="57"/>
      <c r="B114" s="58"/>
      <c r="C114" s="58"/>
      <c r="D114" s="58"/>
      <c r="E114" s="58"/>
      <c r="F114" s="58"/>
      <c r="G114" s="59"/>
      <c r="H114" s="58"/>
      <c r="I114" s="58"/>
    </row>
    <row r="115" spans="1:9" ht="23.1" customHeight="1">
      <c r="A115" s="57"/>
      <c r="B115" s="58"/>
      <c r="C115" s="58"/>
      <c r="D115" s="58"/>
      <c r="E115" s="58"/>
      <c r="F115" s="58"/>
      <c r="G115" s="59"/>
      <c r="H115" s="58"/>
      <c r="I115" s="58"/>
    </row>
    <row r="116" spans="1:9" ht="23.1" customHeight="1">
      <c r="A116" s="57"/>
      <c r="B116" s="58"/>
      <c r="C116" s="58"/>
      <c r="D116" s="58"/>
      <c r="E116" s="58"/>
      <c r="F116" s="58"/>
      <c r="G116" s="59"/>
      <c r="H116" s="58"/>
      <c r="I116" s="58"/>
    </row>
    <row r="117" spans="1:9" ht="23.1" customHeight="1">
      <c r="A117" s="57"/>
      <c r="B117" s="58"/>
      <c r="C117" s="58"/>
      <c r="D117" s="58"/>
      <c r="E117" s="58"/>
      <c r="F117" s="58"/>
      <c r="G117" s="59"/>
      <c r="H117" s="58"/>
      <c r="I117" s="58"/>
    </row>
    <row r="118" spans="1:9" ht="23.1" customHeight="1">
      <c r="A118" s="92" t="s">
        <v>155</v>
      </c>
      <c r="B118" s="92"/>
      <c r="C118" s="92"/>
      <c r="D118" s="92"/>
      <c r="E118" s="92"/>
      <c r="F118" s="92"/>
      <c r="G118" s="92"/>
      <c r="H118" s="92"/>
      <c r="I118" s="92"/>
    </row>
    <row r="119" spans="1:9" ht="21.95" customHeight="1">
      <c r="A119" s="89" t="str">
        <f>A90</f>
        <v>工程名称:科达展厅扩建项目之8号楼屋顶加建土建、钢结构、幕墙工程</v>
      </c>
      <c r="B119" s="89"/>
      <c r="C119" s="89"/>
      <c r="D119" s="89"/>
      <c r="E119" s="89"/>
      <c r="F119" s="89"/>
      <c r="G119" s="93"/>
      <c r="H119" s="89"/>
      <c r="I119" s="89"/>
    </row>
    <row r="120" spans="1:9" ht="21.95" customHeight="1">
      <c r="A120" s="39" t="s">
        <v>156</v>
      </c>
      <c r="B120" s="40" t="str">
        <f>[1]分部分项工程量清单汇总!B10</f>
        <v>8-005</v>
      </c>
      <c r="C120" s="40" t="s">
        <v>157</v>
      </c>
      <c r="D120" s="90" t="str">
        <f>VLOOKUP(B120,[1]分部分项工程量清单汇总!B$1:H$65536,2,FALSE)</f>
        <v>2.5mm铝板幕墙收口</v>
      </c>
      <c r="E120" s="90"/>
      <c r="F120" s="90"/>
      <c r="G120" s="87"/>
      <c r="H120" s="41" t="s">
        <v>158</v>
      </c>
      <c r="I120" s="20" t="str">
        <f>VLOOKUP(B120,[1]分部分项工程量清单汇总!B$1:H$65536,4,FALSE)</f>
        <v>m2</v>
      </c>
    </row>
    <row r="121" spans="1:9" ht="30" customHeight="1">
      <c r="A121" s="42" t="s">
        <v>10</v>
      </c>
      <c r="B121" s="90" t="s">
        <v>159</v>
      </c>
      <c r="C121" s="90"/>
      <c r="D121" s="90"/>
      <c r="E121" s="20" t="s">
        <v>137</v>
      </c>
      <c r="F121" s="43" t="s">
        <v>160</v>
      </c>
      <c r="G121" s="43" t="s">
        <v>161</v>
      </c>
      <c r="H121" s="41" t="s">
        <v>162</v>
      </c>
      <c r="I121" s="20" t="s">
        <v>26</v>
      </c>
    </row>
    <row r="122" spans="1:9" ht="21.95" customHeight="1">
      <c r="A122" s="42" t="s">
        <v>163</v>
      </c>
      <c r="B122" s="90" t="s">
        <v>164</v>
      </c>
      <c r="C122" s="90"/>
      <c r="D122" s="90"/>
      <c r="E122" s="20" t="s">
        <v>154</v>
      </c>
      <c r="F122" s="43"/>
      <c r="G122" s="43"/>
      <c r="H122" s="44">
        <f>H123+H126+H136+H137+H138</f>
        <v>0</v>
      </c>
      <c r="I122" s="40"/>
    </row>
    <row r="123" spans="1:9" ht="21.95" customHeight="1">
      <c r="A123" s="42">
        <v>1</v>
      </c>
      <c r="B123" s="90" t="s">
        <v>165</v>
      </c>
      <c r="C123" s="90"/>
      <c r="D123" s="90"/>
      <c r="E123" s="20" t="str">
        <f>I120</f>
        <v>m2</v>
      </c>
      <c r="F123" s="43"/>
      <c r="G123" s="23"/>
      <c r="H123" s="44">
        <f t="shared" ref="H123:H136" si="4">ROUND(F123*G123,2)</f>
        <v>0</v>
      </c>
      <c r="I123" s="40"/>
    </row>
    <row r="124" spans="1:9" ht="21.95" customHeight="1">
      <c r="A124" s="42"/>
      <c r="B124" s="90"/>
      <c r="C124" s="90"/>
      <c r="D124" s="90"/>
      <c r="E124" s="20"/>
      <c r="F124" s="43"/>
      <c r="G124" s="43"/>
      <c r="H124" s="41"/>
      <c r="I124" s="40"/>
    </row>
    <row r="125" spans="1:9" ht="21.95" customHeight="1">
      <c r="A125" s="42"/>
      <c r="B125" s="90"/>
      <c r="C125" s="90"/>
      <c r="D125" s="90"/>
      <c r="E125" s="20"/>
      <c r="F125" s="43"/>
      <c r="G125" s="43"/>
      <c r="H125" s="41"/>
      <c r="I125" s="40"/>
    </row>
    <row r="126" spans="1:9" ht="21.95" customHeight="1">
      <c r="A126" s="42">
        <v>2</v>
      </c>
      <c r="B126" s="90" t="s">
        <v>166</v>
      </c>
      <c r="C126" s="90"/>
      <c r="D126" s="90"/>
      <c r="E126" s="20" t="s">
        <v>154</v>
      </c>
      <c r="F126" s="43"/>
      <c r="G126" s="45"/>
      <c r="H126" s="44">
        <f>SUM(H127:H135)</f>
        <v>0</v>
      </c>
      <c r="I126" s="40"/>
    </row>
    <row r="127" spans="1:9" ht="32.1" customHeight="1">
      <c r="A127" s="42">
        <v>2.1</v>
      </c>
      <c r="B127" s="90" t="s">
        <v>194</v>
      </c>
      <c r="C127" s="90"/>
      <c r="D127" s="90"/>
      <c r="E127" s="20" t="s">
        <v>34</v>
      </c>
      <c r="F127" s="43"/>
      <c r="G127" s="23"/>
      <c r="H127" s="41">
        <f t="shared" si="4"/>
        <v>0</v>
      </c>
      <c r="I127" s="46"/>
    </row>
    <row r="128" spans="1:9" ht="30" customHeight="1">
      <c r="A128" s="42">
        <v>2.2000000000000002</v>
      </c>
      <c r="B128" s="90" t="s">
        <v>168</v>
      </c>
      <c r="C128" s="90"/>
      <c r="D128" s="90"/>
      <c r="E128" s="20" t="s">
        <v>169</v>
      </c>
      <c r="F128" s="43"/>
      <c r="G128" s="23"/>
      <c r="H128" s="41">
        <f t="shared" si="4"/>
        <v>0</v>
      </c>
      <c r="I128" s="40"/>
    </row>
    <row r="129" spans="1:9" ht="32.1" customHeight="1">
      <c r="A129" s="42">
        <v>2.2999999999999998</v>
      </c>
      <c r="B129" s="90" t="s">
        <v>171</v>
      </c>
      <c r="C129" s="90"/>
      <c r="D129" s="90"/>
      <c r="E129" s="47" t="s">
        <v>172</v>
      </c>
      <c r="F129" s="48"/>
      <c r="G129" s="23"/>
      <c r="H129" s="41">
        <f t="shared" si="4"/>
        <v>0</v>
      </c>
      <c r="I129" s="40"/>
    </row>
    <row r="130" spans="1:9" ht="36.950000000000003" customHeight="1">
      <c r="A130" s="42">
        <v>2.4</v>
      </c>
      <c r="B130" s="91" t="s">
        <v>173</v>
      </c>
      <c r="C130" s="91"/>
      <c r="D130" s="91"/>
      <c r="E130" s="47" t="s">
        <v>154</v>
      </c>
      <c r="F130" s="48"/>
      <c r="G130" s="23"/>
      <c r="H130" s="41">
        <f t="shared" si="4"/>
        <v>0</v>
      </c>
      <c r="I130" s="40"/>
    </row>
    <row r="131" spans="1:9" ht="21.95" customHeight="1">
      <c r="A131" s="42">
        <v>2.5</v>
      </c>
      <c r="B131" s="101"/>
      <c r="C131" s="102"/>
      <c r="D131" s="103"/>
      <c r="E131" s="20"/>
      <c r="F131" s="43"/>
      <c r="G131" s="23"/>
      <c r="H131" s="41">
        <f t="shared" si="4"/>
        <v>0</v>
      </c>
      <c r="I131" s="40"/>
    </row>
    <row r="132" spans="1:9" ht="21.95" customHeight="1">
      <c r="A132" s="42">
        <v>2.6</v>
      </c>
      <c r="B132" s="90"/>
      <c r="C132" s="90"/>
      <c r="D132" s="90"/>
      <c r="E132" s="20"/>
      <c r="F132" s="43"/>
      <c r="G132" s="23"/>
      <c r="H132" s="41">
        <f t="shared" si="4"/>
        <v>0</v>
      </c>
      <c r="I132" s="40"/>
    </row>
    <row r="133" spans="1:9" ht="21.95" customHeight="1">
      <c r="A133" s="42">
        <v>2.7</v>
      </c>
      <c r="B133" s="94"/>
      <c r="C133" s="94"/>
      <c r="D133" s="94"/>
      <c r="E133" s="47"/>
      <c r="F133" s="48"/>
      <c r="G133" s="23"/>
      <c r="H133" s="41">
        <f t="shared" si="4"/>
        <v>0</v>
      </c>
      <c r="I133" s="40"/>
    </row>
    <row r="134" spans="1:9" ht="24.75" customHeight="1">
      <c r="A134" s="42">
        <v>2.8</v>
      </c>
      <c r="B134" s="94"/>
      <c r="C134" s="94"/>
      <c r="D134" s="94"/>
      <c r="E134" s="47"/>
      <c r="F134" s="48"/>
      <c r="G134" s="23"/>
      <c r="H134" s="41">
        <f t="shared" si="4"/>
        <v>0</v>
      </c>
      <c r="I134" s="40"/>
    </row>
    <row r="135" spans="1:9" ht="30.75" customHeight="1">
      <c r="A135" s="42">
        <v>2.9</v>
      </c>
      <c r="B135" s="95"/>
      <c r="C135" s="95"/>
      <c r="D135" s="95"/>
      <c r="E135" s="47"/>
      <c r="F135" s="48"/>
      <c r="G135" s="23"/>
      <c r="H135" s="41">
        <f t="shared" si="4"/>
        <v>0</v>
      </c>
      <c r="I135" s="40"/>
    </row>
    <row r="136" spans="1:9" ht="23.1" customHeight="1">
      <c r="A136" s="42" t="s">
        <v>40</v>
      </c>
      <c r="B136" s="90" t="s">
        <v>174</v>
      </c>
      <c r="C136" s="90"/>
      <c r="D136" s="90"/>
      <c r="E136" s="20" t="s">
        <v>121</v>
      </c>
      <c r="F136" s="43"/>
      <c r="G136" s="23"/>
      <c r="H136" s="49">
        <f t="shared" si="4"/>
        <v>0</v>
      </c>
      <c r="I136" s="40"/>
    </row>
    <row r="137" spans="1:9" ht="21.95" customHeight="1">
      <c r="A137" s="42" t="s">
        <v>44</v>
      </c>
      <c r="B137" s="90" t="s">
        <v>175</v>
      </c>
      <c r="C137" s="90"/>
      <c r="D137" s="90"/>
      <c r="E137" s="20" t="s">
        <v>154</v>
      </c>
      <c r="F137" s="43"/>
      <c r="G137" s="50"/>
      <c r="H137" s="44">
        <f>ROUND((H123+H126+H136+H124+H125)*G137,2)</f>
        <v>0</v>
      </c>
      <c r="I137" s="40"/>
    </row>
    <row r="138" spans="1:9" ht="21.95" customHeight="1">
      <c r="A138" s="42" t="s">
        <v>49</v>
      </c>
      <c r="B138" s="90" t="s">
        <v>176</v>
      </c>
      <c r="C138" s="90"/>
      <c r="D138" s="90"/>
      <c r="E138" s="20" t="s">
        <v>154</v>
      </c>
      <c r="F138" s="43"/>
      <c r="G138" s="50"/>
      <c r="H138" s="44">
        <f>ROUND((H123+H126+H136+H124+H125)*G137,2)</f>
        <v>0</v>
      </c>
      <c r="I138" s="40"/>
    </row>
    <row r="139" spans="1:9" ht="21.95" customHeight="1">
      <c r="A139" s="42" t="s">
        <v>177</v>
      </c>
      <c r="B139" s="90" t="s">
        <v>178</v>
      </c>
      <c r="C139" s="90"/>
      <c r="D139" s="90"/>
      <c r="E139" s="20" t="s">
        <v>154</v>
      </c>
      <c r="F139" s="43"/>
      <c r="G139" s="51"/>
      <c r="H139" s="44">
        <v>0</v>
      </c>
      <c r="I139" s="40"/>
    </row>
    <row r="140" spans="1:9" ht="21.95" customHeight="1">
      <c r="A140" s="42" t="s">
        <v>179</v>
      </c>
      <c r="B140" s="90" t="s">
        <v>180</v>
      </c>
      <c r="C140" s="90"/>
      <c r="D140" s="90"/>
      <c r="E140" s="20" t="s">
        <v>154</v>
      </c>
      <c r="F140" s="43"/>
      <c r="G140" s="51"/>
      <c r="H140" s="52">
        <v>0</v>
      </c>
      <c r="I140" s="40"/>
    </row>
    <row r="141" spans="1:9" ht="21.95" customHeight="1">
      <c r="A141" s="42" t="s">
        <v>181</v>
      </c>
      <c r="B141" s="90" t="s">
        <v>182</v>
      </c>
      <c r="C141" s="90"/>
      <c r="D141" s="90"/>
      <c r="E141" s="20" t="s">
        <v>154</v>
      </c>
      <c r="F141" s="43" t="s">
        <v>183</v>
      </c>
      <c r="G141" s="43"/>
      <c r="H141" s="44">
        <f>H122+H139+H140</f>
        <v>0</v>
      </c>
      <c r="I141" s="40"/>
    </row>
    <row r="142" spans="1:9" ht="23.1" customHeight="1">
      <c r="A142" s="42" t="s">
        <v>184</v>
      </c>
      <c r="B142" s="97"/>
      <c r="C142" s="98"/>
      <c r="D142" s="98"/>
      <c r="E142" s="98"/>
      <c r="F142" s="98"/>
      <c r="G142" s="99"/>
      <c r="H142" s="98"/>
      <c r="I142" s="100"/>
    </row>
    <row r="143" spans="1:9" ht="23.1" customHeight="1">
      <c r="A143" s="57"/>
      <c r="B143" s="58"/>
      <c r="C143" s="58"/>
      <c r="D143" s="58"/>
      <c r="E143" s="58"/>
      <c r="F143" s="58"/>
      <c r="G143" s="59"/>
      <c r="H143" s="58"/>
      <c r="I143" s="58"/>
    </row>
    <row r="144" spans="1:9" ht="23.1" customHeight="1">
      <c r="A144" s="57"/>
      <c r="B144" s="58"/>
      <c r="C144" s="58"/>
      <c r="D144" s="58"/>
      <c r="E144" s="58"/>
      <c r="F144" s="58"/>
      <c r="G144" s="59"/>
      <c r="H144" s="58"/>
      <c r="I144" s="58"/>
    </row>
    <row r="145" spans="1:9" ht="23.1" customHeight="1">
      <c r="A145" s="57"/>
      <c r="B145" s="58"/>
      <c r="C145" s="58"/>
      <c r="D145" s="58"/>
      <c r="E145" s="58"/>
      <c r="F145" s="58"/>
      <c r="G145" s="59"/>
      <c r="H145" s="58"/>
      <c r="I145" s="58"/>
    </row>
    <row r="146" spans="1:9" ht="23.1" customHeight="1">
      <c r="A146" s="57"/>
      <c r="B146" s="58"/>
      <c r="C146" s="58"/>
      <c r="D146" s="58"/>
      <c r="E146" s="58"/>
      <c r="F146" s="58"/>
      <c r="G146" s="59"/>
      <c r="H146" s="58"/>
      <c r="I146" s="58"/>
    </row>
    <row r="147" spans="1:9" ht="23.1" customHeight="1">
      <c r="A147" s="57"/>
      <c r="B147" s="58"/>
      <c r="C147" s="58"/>
      <c r="D147" s="58"/>
      <c r="E147" s="58"/>
      <c r="F147" s="58"/>
      <c r="G147" s="59"/>
      <c r="H147" s="58"/>
      <c r="I147" s="58"/>
    </row>
    <row r="148" spans="1:9" ht="23.1" customHeight="1">
      <c r="A148" s="92" t="s">
        <v>155</v>
      </c>
      <c r="B148" s="92"/>
      <c r="C148" s="92"/>
      <c r="D148" s="92"/>
      <c r="E148" s="92"/>
      <c r="F148" s="92"/>
      <c r="G148" s="92"/>
      <c r="H148" s="92"/>
      <c r="I148" s="92"/>
    </row>
    <row r="149" spans="1:9" ht="21.95" customHeight="1">
      <c r="A149" s="89" t="str">
        <f>A119</f>
        <v>工程名称:科达展厅扩建项目之8号楼屋顶加建土建、钢结构、幕墙工程</v>
      </c>
      <c r="B149" s="89"/>
      <c r="C149" s="89"/>
      <c r="D149" s="89"/>
      <c r="E149" s="89"/>
      <c r="F149" s="89"/>
      <c r="G149" s="93"/>
      <c r="H149" s="89"/>
      <c r="I149" s="89"/>
    </row>
    <row r="150" spans="1:9" ht="21.95" customHeight="1">
      <c r="A150" s="39" t="s">
        <v>156</v>
      </c>
      <c r="B150" s="40" t="str">
        <f>[1]分部分项工程量清单汇总!B11</f>
        <v>8-006</v>
      </c>
      <c r="C150" s="40" t="s">
        <v>157</v>
      </c>
      <c r="D150" s="90" t="str">
        <f>VLOOKUP(B150,[1]分部分项工程量清单汇总!B$1:H$65536,2,FALSE)</f>
        <v>新增钢筋混凝土反梁</v>
      </c>
      <c r="E150" s="90"/>
      <c r="F150" s="90"/>
      <c r="G150" s="87"/>
      <c r="H150" s="41" t="s">
        <v>158</v>
      </c>
      <c r="I150" s="20" t="str">
        <f>VLOOKUP(B150,[1]分部分项工程量清单汇总!B$1:H$65536,4,FALSE)</f>
        <v>m</v>
      </c>
    </row>
    <row r="151" spans="1:9" ht="30" customHeight="1">
      <c r="A151" s="42" t="s">
        <v>10</v>
      </c>
      <c r="B151" s="90" t="s">
        <v>159</v>
      </c>
      <c r="C151" s="90"/>
      <c r="D151" s="90"/>
      <c r="E151" s="20" t="s">
        <v>137</v>
      </c>
      <c r="F151" s="43" t="s">
        <v>160</v>
      </c>
      <c r="G151" s="43" t="s">
        <v>161</v>
      </c>
      <c r="H151" s="41" t="s">
        <v>162</v>
      </c>
      <c r="I151" s="20" t="s">
        <v>26</v>
      </c>
    </row>
    <row r="152" spans="1:9" ht="21.95" customHeight="1">
      <c r="A152" s="42" t="s">
        <v>163</v>
      </c>
      <c r="B152" s="90" t="s">
        <v>164</v>
      </c>
      <c r="C152" s="90"/>
      <c r="D152" s="90"/>
      <c r="E152" s="20" t="s">
        <v>154</v>
      </c>
      <c r="F152" s="43"/>
      <c r="G152" s="43"/>
      <c r="H152" s="44">
        <f>H153+H156+H166+H167+H168</f>
        <v>0</v>
      </c>
      <c r="I152" s="40"/>
    </row>
    <row r="153" spans="1:9" ht="21.95" customHeight="1">
      <c r="A153" s="42">
        <v>1</v>
      </c>
      <c r="B153" s="90" t="s">
        <v>165</v>
      </c>
      <c r="C153" s="90"/>
      <c r="D153" s="90"/>
      <c r="E153" s="20" t="str">
        <f>I150</f>
        <v>m</v>
      </c>
      <c r="F153" s="43"/>
      <c r="G153" s="23"/>
      <c r="H153" s="44">
        <f t="shared" ref="H153:H166" si="5">ROUND(F153*G153,2)</f>
        <v>0</v>
      </c>
      <c r="I153" s="40"/>
    </row>
    <row r="154" spans="1:9" ht="21.95" customHeight="1">
      <c r="A154" s="42"/>
      <c r="B154" s="90"/>
      <c r="C154" s="90"/>
      <c r="D154" s="90"/>
      <c r="E154" s="20"/>
      <c r="F154" s="43"/>
      <c r="G154" s="43"/>
      <c r="H154" s="41"/>
      <c r="I154" s="40"/>
    </row>
    <row r="155" spans="1:9" ht="21.95" customHeight="1">
      <c r="A155" s="42"/>
      <c r="B155" s="90"/>
      <c r="C155" s="90"/>
      <c r="D155" s="90"/>
      <c r="E155" s="20"/>
      <c r="F155" s="43"/>
      <c r="G155" s="43"/>
      <c r="H155" s="41"/>
      <c r="I155" s="40"/>
    </row>
    <row r="156" spans="1:9" ht="21.95" customHeight="1">
      <c r="A156" s="42">
        <v>2</v>
      </c>
      <c r="B156" s="90" t="s">
        <v>166</v>
      </c>
      <c r="C156" s="90"/>
      <c r="D156" s="90"/>
      <c r="E156" s="20" t="s">
        <v>154</v>
      </c>
      <c r="F156" s="43"/>
      <c r="G156" s="45"/>
      <c r="H156" s="44">
        <f>SUM(H157:H165)</f>
        <v>0</v>
      </c>
      <c r="I156" s="40"/>
    </row>
    <row r="157" spans="1:9" ht="32.1" customHeight="1">
      <c r="A157" s="42">
        <v>2.1</v>
      </c>
      <c r="B157" s="90" t="s">
        <v>185</v>
      </c>
      <c r="C157" s="90"/>
      <c r="D157" s="90"/>
      <c r="E157" s="20" t="s">
        <v>186</v>
      </c>
      <c r="F157" s="43"/>
      <c r="G157" s="23"/>
      <c r="H157" s="41">
        <f t="shared" si="5"/>
        <v>0</v>
      </c>
      <c r="I157" s="46"/>
    </row>
    <row r="158" spans="1:9" ht="30" customHeight="1">
      <c r="A158" s="42">
        <v>2.2000000000000002</v>
      </c>
      <c r="B158" s="90" t="s">
        <v>187</v>
      </c>
      <c r="C158" s="90"/>
      <c r="D158" s="90"/>
      <c r="E158" s="20" t="s">
        <v>169</v>
      </c>
      <c r="F158" s="43"/>
      <c r="G158" s="23"/>
      <c r="H158" s="41">
        <f t="shared" si="5"/>
        <v>0</v>
      </c>
      <c r="I158" s="40"/>
    </row>
    <row r="159" spans="1:9" ht="32.1" customHeight="1">
      <c r="A159" s="42">
        <v>2.2999999999999998</v>
      </c>
      <c r="B159" s="91" t="s">
        <v>188</v>
      </c>
      <c r="C159" s="91"/>
      <c r="D159" s="91"/>
      <c r="E159" s="20" t="s">
        <v>172</v>
      </c>
      <c r="F159" s="48"/>
      <c r="G159" s="23"/>
      <c r="H159" s="41">
        <f t="shared" si="5"/>
        <v>0</v>
      </c>
      <c r="I159" s="40"/>
    </row>
    <row r="160" spans="1:9" ht="36.950000000000003" customHeight="1">
      <c r="A160" s="42">
        <v>2.4</v>
      </c>
      <c r="B160" s="91" t="s">
        <v>173</v>
      </c>
      <c r="C160" s="91"/>
      <c r="D160" s="91"/>
      <c r="E160" s="47" t="s">
        <v>154</v>
      </c>
      <c r="F160" s="48"/>
      <c r="G160" s="23"/>
      <c r="H160" s="41">
        <f t="shared" si="5"/>
        <v>0</v>
      </c>
      <c r="I160" s="40"/>
    </row>
    <row r="161" spans="1:9" ht="21.95" customHeight="1">
      <c r="A161" s="42">
        <v>2.5</v>
      </c>
      <c r="B161" s="101"/>
      <c r="C161" s="102"/>
      <c r="D161" s="103"/>
      <c r="E161" s="20"/>
      <c r="F161" s="43"/>
      <c r="G161" s="23"/>
      <c r="H161" s="41">
        <f t="shared" si="5"/>
        <v>0</v>
      </c>
      <c r="I161" s="40"/>
    </row>
    <row r="162" spans="1:9" ht="21.95" customHeight="1">
      <c r="A162" s="42">
        <v>2.6</v>
      </c>
      <c r="B162" s="90"/>
      <c r="C162" s="90"/>
      <c r="D162" s="90"/>
      <c r="E162" s="20"/>
      <c r="F162" s="43"/>
      <c r="G162" s="23"/>
      <c r="H162" s="41">
        <f t="shared" si="5"/>
        <v>0</v>
      </c>
      <c r="I162" s="40"/>
    </row>
    <row r="163" spans="1:9" ht="21.95" customHeight="1">
      <c r="A163" s="42">
        <v>2.7</v>
      </c>
      <c r="B163" s="94"/>
      <c r="C163" s="94"/>
      <c r="D163" s="94"/>
      <c r="E163" s="47"/>
      <c r="F163" s="48"/>
      <c r="G163" s="23"/>
      <c r="H163" s="41">
        <f t="shared" si="5"/>
        <v>0</v>
      </c>
      <c r="I163" s="40"/>
    </row>
    <row r="164" spans="1:9" ht="24.75" customHeight="1">
      <c r="A164" s="42">
        <v>2.8</v>
      </c>
      <c r="B164" s="94"/>
      <c r="C164" s="94"/>
      <c r="D164" s="94"/>
      <c r="E164" s="47"/>
      <c r="F164" s="48"/>
      <c r="G164" s="23"/>
      <c r="H164" s="41">
        <f t="shared" si="5"/>
        <v>0</v>
      </c>
      <c r="I164" s="40"/>
    </row>
    <row r="165" spans="1:9" ht="30.75" customHeight="1">
      <c r="A165" s="42">
        <v>2.9</v>
      </c>
      <c r="B165" s="95"/>
      <c r="C165" s="95"/>
      <c r="D165" s="95"/>
      <c r="E165" s="47"/>
      <c r="F165" s="48"/>
      <c r="G165" s="23"/>
      <c r="H165" s="41">
        <f t="shared" si="5"/>
        <v>0</v>
      </c>
      <c r="I165" s="40"/>
    </row>
    <row r="166" spans="1:9" ht="23.1" customHeight="1">
      <c r="A166" s="42" t="s">
        <v>40</v>
      </c>
      <c r="B166" s="90" t="s">
        <v>174</v>
      </c>
      <c r="C166" s="90"/>
      <c r="D166" s="90"/>
      <c r="E166" s="20" t="s">
        <v>121</v>
      </c>
      <c r="F166" s="43"/>
      <c r="G166" s="23"/>
      <c r="H166" s="49">
        <f t="shared" si="5"/>
        <v>0</v>
      </c>
      <c r="I166" s="40"/>
    </row>
    <row r="167" spans="1:9" ht="21.95" customHeight="1">
      <c r="A167" s="42" t="s">
        <v>44</v>
      </c>
      <c r="B167" s="90" t="s">
        <v>175</v>
      </c>
      <c r="C167" s="90"/>
      <c r="D167" s="90"/>
      <c r="E167" s="20" t="s">
        <v>154</v>
      </c>
      <c r="F167" s="43"/>
      <c r="G167" s="50"/>
      <c r="H167" s="44">
        <f>ROUND((H153+H156+H166+H154+H155)*G167,2)</f>
        <v>0</v>
      </c>
      <c r="I167" s="40"/>
    </row>
    <row r="168" spans="1:9" ht="21.95" customHeight="1">
      <c r="A168" s="42" t="s">
        <v>49</v>
      </c>
      <c r="B168" s="90" t="s">
        <v>176</v>
      </c>
      <c r="C168" s="90"/>
      <c r="D168" s="90"/>
      <c r="E168" s="20" t="s">
        <v>154</v>
      </c>
      <c r="F168" s="43"/>
      <c r="G168" s="50"/>
      <c r="H168" s="44">
        <f>ROUND((H153+H156+H166+H154+H155)*G167,2)</f>
        <v>0</v>
      </c>
      <c r="I168" s="40"/>
    </row>
    <row r="169" spans="1:9" ht="21.95" customHeight="1">
      <c r="A169" s="42" t="s">
        <v>177</v>
      </c>
      <c r="B169" s="90" t="s">
        <v>178</v>
      </c>
      <c r="C169" s="90"/>
      <c r="D169" s="90"/>
      <c r="E169" s="20" t="s">
        <v>154</v>
      </c>
      <c r="F169" s="43"/>
      <c r="G169" s="51"/>
      <c r="H169" s="44">
        <v>0</v>
      </c>
      <c r="I169" s="40"/>
    </row>
    <row r="170" spans="1:9" ht="21.95" customHeight="1">
      <c r="A170" s="42" t="s">
        <v>179</v>
      </c>
      <c r="B170" s="90" t="s">
        <v>180</v>
      </c>
      <c r="C170" s="90"/>
      <c r="D170" s="90"/>
      <c r="E170" s="20" t="s">
        <v>154</v>
      </c>
      <c r="F170" s="43"/>
      <c r="G170" s="51"/>
      <c r="H170" s="52">
        <v>0</v>
      </c>
      <c r="I170" s="40"/>
    </row>
    <row r="171" spans="1:9" ht="21.95" customHeight="1">
      <c r="A171" s="42" t="s">
        <v>181</v>
      </c>
      <c r="B171" s="90" t="s">
        <v>182</v>
      </c>
      <c r="C171" s="90"/>
      <c r="D171" s="90"/>
      <c r="E171" s="20" t="s">
        <v>154</v>
      </c>
      <c r="F171" s="43" t="s">
        <v>183</v>
      </c>
      <c r="G171" s="43"/>
      <c r="H171" s="44">
        <f>H152+H169+H170</f>
        <v>0</v>
      </c>
      <c r="I171" s="40"/>
    </row>
    <row r="172" spans="1:9" ht="23.1" customHeight="1">
      <c r="A172" s="42" t="s">
        <v>184</v>
      </c>
      <c r="B172" s="97"/>
      <c r="C172" s="98"/>
      <c r="D172" s="98"/>
      <c r="E172" s="98"/>
      <c r="F172" s="98"/>
      <c r="G172" s="99"/>
      <c r="H172" s="98"/>
      <c r="I172" s="100"/>
    </row>
    <row r="173" spans="1:9" ht="23.1" customHeight="1">
      <c r="A173" s="57"/>
      <c r="B173" s="58"/>
      <c r="C173" s="58"/>
      <c r="D173" s="58"/>
      <c r="E173" s="58"/>
      <c r="F173" s="58"/>
      <c r="G173" s="59"/>
      <c r="H173" s="58"/>
      <c r="I173" s="58"/>
    </row>
    <row r="174" spans="1:9" ht="23.1" customHeight="1">
      <c r="A174" s="57"/>
      <c r="B174" s="58"/>
      <c r="C174" s="58"/>
      <c r="D174" s="58"/>
      <c r="E174" s="58"/>
      <c r="F174" s="58"/>
      <c r="G174" s="59"/>
      <c r="H174" s="58"/>
      <c r="I174" s="58"/>
    </row>
    <row r="175" spans="1:9" ht="23.1" customHeight="1">
      <c r="A175" s="57"/>
      <c r="B175" s="58"/>
      <c r="C175" s="58"/>
      <c r="D175" s="58"/>
      <c r="E175" s="58"/>
      <c r="F175" s="58"/>
      <c r="G175" s="59"/>
      <c r="H175" s="58"/>
      <c r="I175" s="58"/>
    </row>
    <row r="176" spans="1:9" ht="23.1" customHeight="1">
      <c r="A176" s="57"/>
      <c r="B176" s="58"/>
      <c r="C176" s="58"/>
      <c r="D176" s="58"/>
      <c r="E176" s="58"/>
      <c r="F176" s="58"/>
      <c r="G176" s="59"/>
      <c r="H176" s="58"/>
      <c r="I176" s="58"/>
    </row>
    <row r="177" spans="1:9" ht="23.1" customHeight="1">
      <c r="A177" s="57"/>
      <c r="B177" s="58"/>
      <c r="C177" s="58"/>
      <c r="D177" s="58"/>
      <c r="E177" s="58"/>
      <c r="F177" s="58"/>
      <c r="G177" s="59"/>
      <c r="H177" s="58"/>
      <c r="I177" s="58"/>
    </row>
    <row r="178" spans="1:9" ht="23.1" customHeight="1">
      <c r="A178" s="92" t="s">
        <v>155</v>
      </c>
      <c r="B178" s="92"/>
      <c r="C178" s="92"/>
      <c r="D178" s="92"/>
      <c r="E178" s="92"/>
      <c r="F178" s="92"/>
      <c r="G178" s="92"/>
      <c r="H178" s="92"/>
      <c r="I178" s="92"/>
    </row>
    <row r="179" spans="1:9" ht="21.95" customHeight="1">
      <c r="A179" s="89" t="str">
        <f>A149</f>
        <v>工程名称:科达展厅扩建项目之8号楼屋顶加建土建、钢结构、幕墙工程</v>
      </c>
      <c r="B179" s="89"/>
      <c r="C179" s="89"/>
      <c r="D179" s="89"/>
      <c r="E179" s="89"/>
      <c r="F179" s="89"/>
      <c r="G179" s="93"/>
      <c r="H179" s="89"/>
      <c r="I179" s="89"/>
    </row>
    <row r="180" spans="1:9" ht="21.95" customHeight="1">
      <c r="A180" s="39" t="s">
        <v>156</v>
      </c>
      <c r="B180" s="40" t="str">
        <f>[1]分部分项工程量清单汇总!B12</f>
        <v>8-007</v>
      </c>
      <c r="C180" s="40" t="s">
        <v>157</v>
      </c>
      <c r="D180" s="90" t="str">
        <f>VLOOKUP(B180,[1]分部分项工程量清单汇总!B$1:H$65536,2,FALSE)</f>
        <v>预埋件（MJ-01/M1-M1) 制作、安装</v>
      </c>
      <c r="E180" s="90"/>
      <c r="F180" s="90"/>
      <c r="G180" s="87"/>
      <c r="H180" s="41" t="s">
        <v>158</v>
      </c>
      <c r="I180" s="20" t="str">
        <f>VLOOKUP(B180,[1]分部分项工程量清单汇总!B$1:H$65536,4,FALSE)</f>
        <v>套</v>
      </c>
    </row>
    <row r="181" spans="1:9" ht="30" customHeight="1">
      <c r="A181" s="42" t="s">
        <v>10</v>
      </c>
      <c r="B181" s="90" t="s">
        <v>159</v>
      </c>
      <c r="C181" s="90"/>
      <c r="D181" s="90"/>
      <c r="E181" s="20" t="s">
        <v>137</v>
      </c>
      <c r="F181" s="43" t="s">
        <v>160</v>
      </c>
      <c r="G181" s="43" t="s">
        <v>161</v>
      </c>
      <c r="H181" s="41" t="s">
        <v>162</v>
      </c>
      <c r="I181" s="20" t="s">
        <v>26</v>
      </c>
    </row>
    <row r="182" spans="1:9" ht="21.95" customHeight="1">
      <c r="A182" s="42" t="s">
        <v>163</v>
      </c>
      <c r="B182" s="90" t="s">
        <v>164</v>
      </c>
      <c r="C182" s="90"/>
      <c r="D182" s="90"/>
      <c r="E182" s="20" t="s">
        <v>154</v>
      </c>
      <c r="F182" s="43"/>
      <c r="G182" s="43"/>
      <c r="H182" s="44">
        <f>H183+H186+H196+H197+H198+H184</f>
        <v>0</v>
      </c>
      <c r="I182" s="40"/>
    </row>
    <row r="183" spans="1:9" ht="21.95" customHeight="1">
      <c r="A183" s="42">
        <v>1</v>
      </c>
      <c r="B183" s="90" t="s">
        <v>165</v>
      </c>
      <c r="C183" s="90"/>
      <c r="D183" s="90"/>
      <c r="E183" s="20" t="str">
        <f>I180</f>
        <v>套</v>
      </c>
      <c r="F183" s="43"/>
      <c r="G183" s="23"/>
      <c r="H183" s="44">
        <f t="shared" ref="H183:H196" si="6">ROUND(F183*G183,2)</f>
        <v>0</v>
      </c>
      <c r="I183" s="40"/>
    </row>
    <row r="184" spans="1:9" ht="21.95" customHeight="1">
      <c r="A184" s="42"/>
      <c r="B184" s="96" t="s">
        <v>189</v>
      </c>
      <c r="C184" s="96"/>
      <c r="D184" s="96"/>
      <c r="E184" s="53" t="str">
        <f>E183</f>
        <v>套</v>
      </c>
      <c r="F184" s="54"/>
      <c r="G184" s="23"/>
      <c r="H184" s="44">
        <f t="shared" si="6"/>
        <v>0</v>
      </c>
      <c r="I184" s="40"/>
    </row>
    <row r="185" spans="1:9" ht="21.95" customHeight="1">
      <c r="A185" s="42"/>
      <c r="B185" s="90"/>
      <c r="C185" s="90"/>
      <c r="D185" s="90"/>
      <c r="E185" s="20"/>
      <c r="F185" s="43"/>
      <c r="G185" s="43"/>
      <c r="H185" s="41"/>
      <c r="I185" s="40"/>
    </row>
    <row r="186" spans="1:9" ht="21.95" customHeight="1">
      <c r="A186" s="42">
        <v>2</v>
      </c>
      <c r="B186" s="90" t="s">
        <v>166</v>
      </c>
      <c r="C186" s="90"/>
      <c r="D186" s="90"/>
      <c r="E186" s="20" t="s">
        <v>154</v>
      </c>
      <c r="F186" s="43"/>
      <c r="G186" s="45"/>
      <c r="H186" s="44">
        <f>SUM(H187:H195)</f>
        <v>0</v>
      </c>
      <c r="I186" s="40"/>
    </row>
    <row r="187" spans="1:9" ht="32.1" customHeight="1">
      <c r="A187" s="42">
        <v>2.1</v>
      </c>
      <c r="B187" s="90" t="s">
        <v>190</v>
      </c>
      <c r="C187" s="90"/>
      <c r="D187" s="90"/>
      <c r="E187" s="20" t="s">
        <v>169</v>
      </c>
      <c r="F187" s="43"/>
      <c r="G187" s="23"/>
      <c r="H187" s="41">
        <f t="shared" si="6"/>
        <v>0</v>
      </c>
      <c r="I187" s="46"/>
    </row>
    <row r="188" spans="1:9" ht="30" customHeight="1">
      <c r="A188" s="42">
        <v>2.2000000000000002</v>
      </c>
      <c r="B188" s="90" t="s">
        <v>191</v>
      </c>
      <c r="C188" s="90"/>
      <c r="D188" s="90"/>
      <c r="E188" s="20" t="s">
        <v>169</v>
      </c>
      <c r="F188" s="43"/>
      <c r="G188" s="23"/>
      <c r="H188" s="41">
        <f t="shared" si="6"/>
        <v>0</v>
      </c>
      <c r="I188" s="40"/>
    </row>
    <row r="189" spans="1:9" ht="32.1" customHeight="1">
      <c r="A189" s="42">
        <v>2.2999999999999998</v>
      </c>
      <c r="B189" s="91" t="s">
        <v>192</v>
      </c>
      <c r="C189" s="91"/>
      <c r="D189" s="91"/>
      <c r="E189" s="47" t="s">
        <v>34</v>
      </c>
      <c r="F189" s="48"/>
      <c r="G189" s="23"/>
      <c r="H189" s="41">
        <f t="shared" si="6"/>
        <v>0</v>
      </c>
      <c r="I189" s="40"/>
    </row>
    <row r="190" spans="1:9" ht="36.950000000000003" customHeight="1">
      <c r="A190" s="42">
        <v>2.4</v>
      </c>
      <c r="B190" s="91" t="s">
        <v>170</v>
      </c>
      <c r="C190" s="91"/>
      <c r="D190" s="91"/>
      <c r="E190" s="20" t="s">
        <v>169</v>
      </c>
      <c r="F190" s="48"/>
      <c r="G190" s="23"/>
      <c r="H190" s="41">
        <f t="shared" si="6"/>
        <v>0</v>
      </c>
      <c r="I190" s="40"/>
    </row>
    <row r="191" spans="1:9" ht="35.1" customHeight="1">
      <c r="A191" s="42">
        <v>2.5</v>
      </c>
      <c r="B191" s="91" t="s">
        <v>173</v>
      </c>
      <c r="C191" s="91"/>
      <c r="D191" s="91"/>
      <c r="E191" s="20" t="s">
        <v>154</v>
      </c>
      <c r="F191" s="48"/>
      <c r="G191" s="23"/>
      <c r="H191" s="41">
        <f t="shared" si="6"/>
        <v>0</v>
      </c>
      <c r="I191" s="40"/>
    </row>
    <row r="192" spans="1:9" ht="21.95" customHeight="1">
      <c r="A192" s="42">
        <v>2.6</v>
      </c>
      <c r="B192" s="90"/>
      <c r="C192" s="90"/>
      <c r="D192" s="90"/>
      <c r="E192" s="20"/>
      <c r="F192" s="43"/>
      <c r="G192" s="23"/>
      <c r="H192" s="41">
        <f t="shared" si="6"/>
        <v>0</v>
      </c>
      <c r="I192" s="40"/>
    </row>
    <row r="193" spans="1:9" ht="21.95" customHeight="1">
      <c r="A193" s="42">
        <v>2.7</v>
      </c>
      <c r="B193" s="94"/>
      <c r="C193" s="94"/>
      <c r="D193" s="94"/>
      <c r="E193" s="47"/>
      <c r="F193" s="48"/>
      <c r="G193" s="23"/>
      <c r="H193" s="41">
        <f t="shared" si="6"/>
        <v>0</v>
      </c>
      <c r="I193" s="40"/>
    </row>
    <row r="194" spans="1:9" ht="24.75" customHeight="1">
      <c r="A194" s="42">
        <v>2.8</v>
      </c>
      <c r="B194" s="94"/>
      <c r="C194" s="94"/>
      <c r="D194" s="94"/>
      <c r="E194" s="47"/>
      <c r="F194" s="48"/>
      <c r="G194" s="23"/>
      <c r="H194" s="41">
        <f t="shared" si="6"/>
        <v>0</v>
      </c>
      <c r="I194" s="40"/>
    </row>
    <row r="195" spans="1:9" ht="30.75" customHeight="1">
      <c r="A195" s="42">
        <v>2.9</v>
      </c>
      <c r="B195" s="95"/>
      <c r="C195" s="95"/>
      <c r="D195" s="95"/>
      <c r="E195" s="47"/>
      <c r="F195" s="48"/>
      <c r="G195" s="23"/>
      <c r="H195" s="41">
        <f t="shared" si="6"/>
        <v>0</v>
      </c>
      <c r="I195" s="40"/>
    </row>
    <row r="196" spans="1:9" ht="23.1" customHeight="1">
      <c r="A196" s="42" t="s">
        <v>40</v>
      </c>
      <c r="B196" s="90" t="s">
        <v>174</v>
      </c>
      <c r="C196" s="90"/>
      <c r="D196" s="90"/>
      <c r="E196" s="20" t="s">
        <v>121</v>
      </c>
      <c r="F196" s="43"/>
      <c r="G196" s="23"/>
      <c r="H196" s="49">
        <f t="shared" si="6"/>
        <v>0</v>
      </c>
      <c r="I196" s="40"/>
    </row>
    <row r="197" spans="1:9" ht="21.95" customHeight="1">
      <c r="A197" s="42" t="s">
        <v>44</v>
      </c>
      <c r="B197" s="90" t="s">
        <v>175</v>
      </c>
      <c r="C197" s="90"/>
      <c r="D197" s="90"/>
      <c r="E197" s="20" t="s">
        <v>154</v>
      </c>
      <c r="F197" s="43"/>
      <c r="G197" s="50"/>
      <c r="H197" s="44">
        <f>ROUND((H183+H186+H196+H184+H185)*G197,2)</f>
        <v>0</v>
      </c>
      <c r="I197" s="40"/>
    </row>
    <row r="198" spans="1:9" ht="21.95" customHeight="1">
      <c r="A198" s="42" t="s">
        <v>49</v>
      </c>
      <c r="B198" s="90" t="s">
        <v>176</v>
      </c>
      <c r="C198" s="90"/>
      <c r="D198" s="90"/>
      <c r="E198" s="20" t="s">
        <v>154</v>
      </c>
      <c r="F198" s="43"/>
      <c r="G198" s="50"/>
      <c r="H198" s="44">
        <f>ROUND((H183+H186+H196+H184+H185)*G197,2)</f>
        <v>0</v>
      </c>
      <c r="I198" s="40"/>
    </row>
    <row r="199" spans="1:9" ht="21.95" customHeight="1">
      <c r="A199" s="42" t="s">
        <v>177</v>
      </c>
      <c r="B199" s="90" t="s">
        <v>178</v>
      </c>
      <c r="C199" s="90"/>
      <c r="D199" s="90"/>
      <c r="E199" s="20" t="s">
        <v>154</v>
      </c>
      <c r="F199" s="43"/>
      <c r="G199" s="51"/>
      <c r="H199" s="44">
        <v>0</v>
      </c>
      <c r="I199" s="40"/>
    </row>
    <row r="200" spans="1:9" ht="21.95" customHeight="1">
      <c r="A200" s="42" t="s">
        <v>179</v>
      </c>
      <c r="B200" s="90" t="s">
        <v>180</v>
      </c>
      <c r="C200" s="90"/>
      <c r="D200" s="90"/>
      <c r="E200" s="20" t="s">
        <v>154</v>
      </c>
      <c r="F200" s="43"/>
      <c r="G200" s="51"/>
      <c r="H200" s="52">
        <v>0</v>
      </c>
      <c r="I200" s="40"/>
    </row>
    <row r="201" spans="1:9" ht="21.95" customHeight="1">
      <c r="A201" s="42" t="s">
        <v>181</v>
      </c>
      <c r="B201" s="90" t="s">
        <v>182</v>
      </c>
      <c r="C201" s="90"/>
      <c r="D201" s="90"/>
      <c r="E201" s="20" t="s">
        <v>154</v>
      </c>
      <c r="F201" s="43" t="s">
        <v>183</v>
      </c>
      <c r="G201" s="43"/>
      <c r="H201" s="44">
        <f>H182+H199+H200</f>
        <v>0</v>
      </c>
      <c r="I201" s="40"/>
    </row>
    <row r="202" spans="1:9" ht="23.1" customHeight="1">
      <c r="A202" s="42" t="s">
        <v>184</v>
      </c>
      <c r="B202" s="97"/>
      <c r="C202" s="98"/>
      <c r="D202" s="98"/>
      <c r="E202" s="98"/>
      <c r="F202" s="98"/>
      <c r="G202" s="99"/>
      <c r="H202" s="98"/>
      <c r="I202" s="100"/>
    </row>
    <row r="203" spans="1:9" ht="23.1" customHeight="1">
      <c r="A203" s="57"/>
      <c r="B203" s="58"/>
      <c r="C203" s="58"/>
      <c r="D203" s="58"/>
      <c r="E203" s="58"/>
      <c r="F203" s="58"/>
      <c r="G203" s="59"/>
      <c r="H203" s="58"/>
      <c r="I203" s="58"/>
    </row>
    <row r="204" spans="1:9" ht="23.1" customHeight="1">
      <c r="A204" s="57"/>
      <c r="B204" s="58"/>
      <c r="C204" s="58"/>
      <c r="D204" s="58"/>
      <c r="E204" s="58"/>
      <c r="F204" s="58"/>
      <c r="G204" s="59"/>
      <c r="H204" s="58"/>
      <c r="I204" s="58"/>
    </row>
    <row r="205" spans="1:9" ht="23.1" customHeight="1">
      <c r="A205" s="57"/>
      <c r="B205" s="58"/>
      <c r="C205" s="58"/>
      <c r="D205" s="58"/>
      <c r="E205" s="58"/>
      <c r="F205" s="58"/>
      <c r="G205" s="59"/>
      <c r="H205" s="58"/>
      <c r="I205" s="58"/>
    </row>
    <row r="206" spans="1:9" ht="23.1" customHeight="1">
      <c r="A206" s="57"/>
      <c r="B206" s="58"/>
      <c r="C206" s="58"/>
      <c r="D206" s="58"/>
      <c r="E206" s="58"/>
      <c r="F206" s="58"/>
      <c r="G206" s="59"/>
      <c r="H206" s="58"/>
      <c r="I206" s="58"/>
    </row>
    <row r="207" spans="1:9" ht="23.1" customHeight="1">
      <c r="A207" s="92" t="s">
        <v>155</v>
      </c>
      <c r="B207" s="92"/>
      <c r="C207" s="92"/>
      <c r="D207" s="92"/>
      <c r="E207" s="92"/>
      <c r="F207" s="92"/>
      <c r="G207" s="92"/>
      <c r="H207" s="92"/>
      <c r="I207" s="92"/>
    </row>
    <row r="208" spans="1:9" ht="21.95" customHeight="1">
      <c r="A208" s="89" t="str">
        <f>A179</f>
        <v>工程名称:科达展厅扩建项目之8号楼屋顶加建土建、钢结构、幕墙工程</v>
      </c>
      <c r="B208" s="89"/>
      <c r="C208" s="89"/>
      <c r="D208" s="89"/>
      <c r="E208" s="89"/>
      <c r="F208" s="89"/>
      <c r="G208" s="93"/>
      <c r="H208" s="89"/>
      <c r="I208" s="89"/>
    </row>
    <row r="209" spans="1:9" ht="21.95" customHeight="1">
      <c r="A209" s="39" t="s">
        <v>156</v>
      </c>
      <c r="B209" s="40" t="str">
        <f>[1]分部分项工程量清单汇总!B13</f>
        <v>8-008</v>
      </c>
      <c r="C209" s="40" t="s">
        <v>157</v>
      </c>
      <c r="D209" s="90" t="str">
        <f>VLOOKUP(B209,[1]分部分项工程量清单汇总!B$1:H$65536,2,FALSE)</f>
        <v>预埋件（MJ-02/M2-M2) 制作、安装</v>
      </c>
      <c r="E209" s="90"/>
      <c r="F209" s="90"/>
      <c r="G209" s="87"/>
      <c r="H209" s="41" t="s">
        <v>158</v>
      </c>
      <c r="I209" s="20" t="str">
        <f>VLOOKUP(B209,[1]分部分项工程量清单汇总!B$1:H$65536,4,FALSE)</f>
        <v>套</v>
      </c>
    </row>
    <row r="210" spans="1:9" ht="30" customHeight="1">
      <c r="A210" s="42" t="s">
        <v>10</v>
      </c>
      <c r="B210" s="90" t="s">
        <v>159</v>
      </c>
      <c r="C210" s="90"/>
      <c r="D210" s="90"/>
      <c r="E210" s="20" t="s">
        <v>137</v>
      </c>
      <c r="F210" s="43" t="s">
        <v>160</v>
      </c>
      <c r="G210" s="43" t="s">
        <v>161</v>
      </c>
      <c r="H210" s="41" t="s">
        <v>162</v>
      </c>
      <c r="I210" s="20" t="s">
        <v>26</v>
      </c>
    </row>
    <row r="211" spans="1:9" ht="21.95" customHeight="1">
      <c r="A211" s="42" t="s">
        <v>163</v>
      </c>
      <c r="B211" s="90" t="s">
        <v>164</v>
      </c>
      <c r="C211" s="90"/>
      <c r="D211" s="90"/>
      <c r="E211" s="20" t="s">
        <v>154</v>
      </c>
      <c r="F211" s="43"/>
      <c r="G211" s="43"/>
      <c r="H211" s="44">
        <f>H212+H215+H225+H226+H227+H213</f>
        <v>0</v>
      </c>
      <c r="I211" s="40"/>
    </row>
    <row r="212" spans="1:9" ht="21.95" customHeight="1">
      <c r="A212" s="42">
        <v>1</v>
      </c>
      <c r="B212" s="90" t="s">
        <v>165</v>
      </c>
      <c r="C212" s="90"/>
      <c r="D212" s="90"/>
      <c r="E212" s="20" t="str">
        <f>I209</f>
        <v>套</v>
      </c>
      <c r="F212" s="43"/>
      <c r="G212" s="23"/>
      <c r="H212" s="44">
        <f t="shared" ref="H212:H225" si="7">ROUND(F212*G212,2)</f>
        <v>0</v>
      </c>
      <c r="I212" s="40"/>
    </row>
    <row r="213" spans="1:9" ht="21.95" customHeight="1">
      <c r="A213" s="42"/>
      <c r="B213" s="96" t="s">
        <v>189</v>
      </c>
      <c r="C213" s="96"/>
      <c r="D213" s="96"/>
      <c r="E213" s="53" t="str">
        <f>E212</f>
        <v>套</v>
      </c>
      <c r="F213" s="54"/>
      <c r="G213" s="23"/>
      <c r="H213" s="44">
        <f t="shared" si="7"/>
        <v>0</v>
      </c>
      <c r="I213" s="40"/>
    </row>
    <row r="214" spans="1:9" ht="21.95" customHeight="1">
      <c r="A214" s="42"/>
      <c r="B214" s="90"/>
      <c r="C214" s="90"/>
      <c r="D214" s="90"/>
      <c r="E214" s="20"/>
      <c r="F214" s="43"/>
      <c r="G214" s="43"/>
      <c r="H214" s="41"/>
      <c r="I214" s="40"/>
    </row>
    <row r="215" spans="1:9" ht="21.95" customHeight="1">
      <c r="A215" s="42">
        <v>2</v>
      </c>
      <c r="B215" s="90" t="s">
        <v>166</v>
      </c>
      <c r="C215" s="90"/>
      <c r="D215" s="90"/>
      <c r="E215" s="20" t="s">
        <v>154</v>
      </c>
      <c r="F215" s="43"/>
      <c r="G215" s="45"/>
      <c r="H215" s="44">
        <f>SUM(H216:H224)</f>
        <v>0</v>
      </c>
      <c r="I215" s="40"/>
    </row>
    <row r="216" spans="1:9" ht="32.1" customHeight="1">
      <c r="A216" s="42">
        <v>2.1</v>
      </c>
      <c r="B216" s="90" t="s">
        <v>190</v>
      </c>
      <c r="C216" s="90"/>
      <c r="D216" s="90"/>
      <c r="E216" s="20" t="s">
        <v>169</v>
      </c>
      <c r="F216" s="43"/>
      <c r="G216" s="23"/>
      <c r="H216" s="41">
        <f t="shared" si="7"/>
        <v>0</v>
      </c>
      <c r="I216" s="46"/>
    </row>
    <row r="217" spans="1:9" ht="30" customHeight="1">
      <c r="A217" s="42">
        <v>2.2000000000000002</v>
      </c>
      <c r="B217" s="90" t="s">
        <v>191</v>
      </c>
      <c r="C217" s="90"/>
      <c r="D217" s="90"/>
      <c r="E217" s="20" t="s">
        <v>169</v>
      </c>
      <c r="F217" s="43"/>
      <c r="G217" s="23"/>
      <c r="H217" s="41">
        <f t="shared" si="7"/>
        <v>0</v>
      </c>
      <c r="I217" s="40"/>
    </row>
    <row r="218" spans="1:9" ht="32.1" customHeight="1">
      <c r="A218" s="42">
        <v>2.2999999999999998</v>
      </c>
      <c r="B218" s="91" t="s">
        <v>192</v>
      </c>
      <c r="C218" s="91"/>
      <c r="D218" s="91"/>
      <c r="E218" s="47" t="s">
        <v>34</v>
      </c>
      <c r="F218" s="48"/>
      <c r="G218" s="23"/>
      <c r="H218" s="41">
        <f t="shared" si="7"/>
        <v>0</v>
      </c>
      <c r="I218" s="40"/>
    </row>
    <row r="219" spans="1:9" ht="29.1" customHeight="1">
      <c r="A219" s="42">
        <v>2.4</v>
      </c>
      <c r="B219" s="91" t="s">
        <v>170</v>
      </c>
      <c r="C219" s="91"/>
      <c r="D219" s="91"/>
      <c r="E219" s="20" t="s">
        <v>169</v>
      </c>
      <c r="F219" s="48"/>
      <c r="G219" s="23"/>
      <c r="H219" s="41">
        <f t="shared" si="7"/>
        <v>0</v>
      </c>
      <c r="I219" s="40"/>
    </row>
    <row r="220" spans="1:9" ht="35.1" customHeight="1">
      <c r="A220" s="42">
        <v>2.5</v>
      </c>
      <c r="B220" s="91" t="s">
        <v>173</v>
      </c>
      <c r="C220" s="91"/>
      <c r="D220" s="91"/>
      <c r="E220" s="20" t="s">
        <v>154</v>
      </c>
      <c r="F220" s="48"/>
      <c r="G220" s="23"/>
      <c r="H220" s="41">
        <f t="shared" si="7"/>
        <v>0</v>
      </c>
      <c r="I220" s="40"/>
    </row>
    <row r="221" spans="1:9" ht="21.95" customHeight="1">
      <c r="A221" s="42">
        <v>2.6</v>
      </c>
      <c r="B221" s="90"/>
      <c r="C221" s="90"/>
      <c r="D221" s="90"/>
      <c r="E221" s="20"/>
      <c r="F221" s="43"/>
      <c r="G221" s="23"/>
      <c r="H221" s="41">
        <f t="shared" si="7"/>
        <v>0</v>
      </c>
      <c r="I221" s="40"/>
    </row>
    <row r="222" spans="1:9" ht="21.95" customHeight="1">
      <c r="A222" s="42">
        <v>2.7</v>
      </c>
      <c r="B222" s="94"/>
      <c r="C222" s="94"/>
      <c r="D222" s="94"/>
      <c r="E222" s="47"/>
      <c r="F222" s="48"/>
      <c r="G222" s="23"/>
      <c r="H222" s="41">
        <f t="shared" si="7"/>
        <v>0</v>
      </c>
      <c r="I222" s="40"/>
    </row>
    <row r="223" spans="1:9" ht="24.75" customHeight="1">
      <c r="A223" s="42">
        <v>2.8</v>
      </c>
      <c r="B223" s="94"/>
      <c r="C223" s="94"/>
      <c r="D223" s="94"/>
      <c r="E223" s="47"/>
      <c r="F223" s="48"/>
      <c r="G223" s="23"/>
      <c r="H223" s="41">
        <f t="shared" si="7"/>
        <v>0</v>
      </c>
      <c r="I223" s="40"/>
    </row>
    <row r="224" spans="1:9" ht="30.75" customHeight="1">
      <c r="A224" s="42">
        <v>2.9</v>
      </c>
      <c r="B224" s="95"/>
      <c r="C224" s="95"/>
      <c r="D224" s="95"/>
      <c r="E224" s="47"/>
      <c r="F224" s="48"/>
      <c r="G224" s="23"/>
      <c r="H224" s="41">
        <f t="shared" si="7"/>
        <v>0</v>
      </c>
      <c r="I224" s="40"/>
    </row>
    <row r="225" spans="1:9" ht="23.1" customHeight="1">
      <c r="A225" s="42" t="s">
        <v>40</v>
      </c>
      <c r="B225" s="90" t="s">
        <v>174</v>
      </c>
      <c r="C225" s="90"/>
      <c r="D225" s="90"/>
      <c r="E225" s="20" t="s">
        <v>121</v>
      </c>
      <c r="F225" s="43"/>
      <c r="G225" s="23"/>
      <c r="H225" s="49">
        <f t="shared" si="7"/>
        <v>0</v>
      </c>
      <c r="I225" s="40"/>
    </row>
    <row r="226" spans="1:9" ht="21.95" customHeight="1">
      <c r="A226" s="42" t="s">
        <v>44</v>
      </c>
      <c r="B226" s="90" t="s">
        <v>175</v>
      </c>
      <c r="C226" s="90"/>
      <c r="D226" s="90"/>
      <c r="E226" s="20" t="s">
        <v>154</v>
      </c>
      <c r="F226" s="43"/>
      <c r="G226" s="50"/>
      <c r="H226" s="44">
        <f>ROUND((H212+H215+H225+H213+H214)*G226,2)</f>
        <v>0</v>
      </c>
      <c r="I226" s="40"/>
    </row>
    <row r="227" spans="1:9" ht="21.95" customHeight="1">
      <c r="A227" s="42" t="s">
        <v>49</v>
      </c>
      <c r="B227" s="90" t="s">
        <v>176</v>
      </c>
      <c r="C227" s="90"/>
      <c r="D227" s="90"/>
      <c r="E227" s="20" t="s">
        <v>154</v>
      </c>
      <c r="F227" s="43"/>
      <c r="G227" s="50"/>
      <c r="H227" s="44">
        <f>ROUND((H212+H215+H225+H213+H214)*G226,2)</f>
        <v>0</v>
      </c>
      <c r="I227" s="40"/>
    </row>
    <row r="228" spans="1:9" ht="21.95" customHeight="1">
      <c r="A228" s="42" t="s">
        <v>177</v>
      </c>
      <c r="B228" s="90" t="s">
        <v>178</v>
      </c>
      <c r="C228" s="90"/>
      <c r="D228" s="90"/>
      <c r="E228" s="20" t="s">
        <v>154</v>
      </c>
      <c r="F228" s="43"/>
      <c r="G228" s="51"/>
      <c r="H228" s="44">
        <v>0</v>
      </c>
      <c r="I228" s="40"/>
    </row>
    <row r="229" spans="1:9" ht="21.95" customHeight="1">
      <c r="A229" s="42" t="s">
        <v>179</v>
      </c>
      <c r="B229" s="90" t="s">
        <v>180</v>
      </c>
      <c r="C229" s="90"/>
      <c r="D229" s="90"/>
      <c r="E229" s="20" t="s">
        <v>154</v>
      </c>
      <c r="F229" s="43"/>
      <c r="G229" s="51"/>
      <c r="H229" s="52">
        <v>0</v>
      </c>
      <c r="I229" s="40"/>
    </row>
    <row r="230" spans="1:9" ht="21.95" customHeight="1">
      <c r="A230" s="42" t="s">
        <v>181</v>
      </c>
      <c r="B230" s="90" t="s">
        <v>182</v>
      </c>
      <c r="C230" s="90"/>
      <c r="D230" s="90"/>
      <c r="E230" s="20" t="s">
        <v>154</v>
      </c>
      <c r="F230" s="43" t="s">
        <v>183</v>
      </c>
      <c r="G230" s="43"/>
      <c r="H230" s="44">
        <f>H211+H228+H229</f>
        <v>0</v>
      </c>
      <c r="I230" s="40"/>
    </row>
    <row r="231" spans="1:9" ht="23.1" customHeight="1">
      <c r="A231" s="42" t="s">
        <v>184</v>
      </c>
      <c r="B231" s="97"/>
      <c r="C231" s="98"/>
      <c r="D231" s="98"/>
      <c r="E231" s="98"/>
      <c r="F231" s="98"/>
      <c r="G231" s="99"/>
      <c r="H231" s="98"/>
      <c r="I231" s="100"/>
    </row>
    <row r="232" spans="1:9" ht="23.1" customHeight="1">
      <c r="A232" s="57"/>
      <c r="B232" s="58"/>
      <c r="C232" s="58"/>
      <c r="D232" s="58"/>
      <c r="E232" s="58"/>
      <c r="F232" s="58"/>
      <c r="G232" s="59"/>
      <c r="H232" s="58"/>
      <c r="I232" s="58"/>
    </row>
    <row r="233" spans="1:9" ht="23.1" customHeight="1">
      <c r="A233" s="57"/>
      <c r="B233" s="58"/>
      <c r="C233" s="58"/>
      <c r="D233" s="58"/>
      <c r="E233" s="58"/>
      <c r="F233" s="58"/>
      <c r="G233" s="59"/>
      <c r="H233" s="58"/>
      <c r="I233" s="58"/>
    </row>
    <row r="234" spans="1:9" ht="23.1" customHeight="1">
      <c r="A234" s="57"/>
      <c r="B234" s="58"/>
      <c r="C234" s="58"/>
      <c r="D234" s="58"/>
      <c r="E234" s="58"/>
      <c r="F234" s="58"/>
      <c r="G234" s="59"/>
      <c r="H234" s="58"/>
      <c r="I234" s="58"/>
    </row>
    <row r="235" spans="1:9" ht="23.1" customHeight="1">
      <c r="A235" s="57"/>
      <c r="B235" s="58"/>
      <c r="C235" s="58"/>
      <c r="D235" s="58"/>
      <c r="E235" s="58"/>
      <c r="F235" s="58"/>
      <c r="G235" s="59"/>
      <c r="H235" s="58"/>
      <c r="I235" s="58"/>
    </row>
    <row r="236" spans="1:9" ht="23.1" customHeight="1">
      <c r="A236" s="92" t="s">
        <v>155</v>
      </c>
      <c r="B236" s="92"/>
      <c r="C236" s="92"/>
      <c r="D236" s="92"/>
      <c r="E236" s="92"/>
      <c r="F236" s="92"/>
      <c r="G236" s="92"/>
      <c r="H236" s="92"/>
      <c r="I236" s="92"/>
    </row>
    <row r="237" spans="1:9" ht="21.95" customHeight="1">
      <c r="A237" s="89" t="str">
        <f>A208</f>
        <v>工程名称:科达展厅扩建项目之8号楼屋顶加建土建、钢结构、幕墙工程</v>
      </c>
      <c r="B237" s="89"/>
      <c r="C237" s="89"/>
      <c r="D237" s="89"/>
      <c r="E237" s="89"/>
      <c r="F237" s="89"/>
      <c r="G237" s="93"/>
      <c r="H237" s="89"/>
      <c r="I237" s="89"/>
    </row>
    <row r="238" spans="1:9" ht="21.95" customHeight="1">
      <c r="A238" s="39" t="s">
        <v>156</v>
      </c>
      <c r="B238" s="40" t="str">
        <f>[1]分部分项工程量清单汇总!B14</f>
        <v>8-009</v>
      </c>
      <c r="C238" s="40" t="s">
        <v>157</v>
      </c>
      <c r="D238" s="90" t="str">
        <f>VLOOKUP(B238,[1]分部分项工程量清单汇总!B$1:H$65536,2,FALSE)</f>
        <v>预埋件（MJ-03/M3-M3) 制作、安装</v>
      </c>
      <c r="E238" s="90"/>
      <c r="F238" s="90"/>
      <c r="G238" s="87"/>
      <c r="H238" s="41" t="s">
        <v>158</v>
      </c>
      <c r="I238" s="20" t="str">
        <f>VLOOKUP(B238,[1]分部分项工程量清单汇总!B$1:H$65536,4,FALSE)</f>
        <v>套</v>
      </c>
    </row>
    <row r="239" spans="1:9" ht="30" customHeight="1">
      <c r="A239" s="42" t="s">
        <v>10</v>
      </c>
      <c r="B239" s="90" t="s">
        <v>159</v>
      </c>
      <c r="C239" s="90"/>
      <c r="D239" s="90"/>
      <c r="E239" s="20" t="s">
        <v>137</v>
      </c>
      <c r="F239" s="43" t="s">
        <v>160</v>
      </c>
      <c r="G239" s="43" t="s">
        <v>161</v>
      </c>
      <c r="H239" s="41" t="s">
        <v>162</v>
      </c>
      <c r="I239" s="20" t="s">
        <v>26</v>
      </c>
    </row>
    <row r="240" spans="1:9" ht="21.95" customHeight="1">
      <c r="A240" s="42" t="s">
        <v>163</v>
      </c>
      <c r="B240" s="90" t="s">
        <v>164</v>
      </c>
      <c r="C240" s="90"/>
      <c r="D240" s="90"/>
      <c r="E240" s="20" t="s">
        <v>154</v>
      </c>
      <c r="F240" s="43"/>
      <c r="G240" s="43"/>
      <c r="H240" s="44">
        <f>H241+H244+H254+H255+H256+H242</f>
        <v>0</v>
      </c>
      <c r="I240" s="40"/>
    </row>
    <row r="241" spans="1:9" ht="21.95" customHeight="1">
      <c r="A241" s="42">
        <v>1</v>
      </c>
      <c r="B241" s="90" t="s">
        <v>165</v>
      </c>
      <c r="C241" s="90"/>
      <c r="D241" s="90"/>
      <c r="E241" s="20" t="str">
        <f>I238</f>
        <v>套</v>
      </c>
      <c r="F241" s="43"/>
      <c r="G241" s="23"/>
      <c r="H241" s="44">
        <f t="shared" ref="H241:H254" si="8">ROUND(F241*G241,2)</f>
        <v>0</v>
      </c>
      <c r="I241" s="40"/>
    </row>
    <row r="242" spans="1:9" ht="21.95" customHeight="1">
      <c r="A242" s="42"/>
      <c r="B242" s="96" t="s">
        <v>189</v>
      </c>
      <c r="C242" s="96"/>
      <c r="D242" s="96"/>
      <c r="E242" s="53" t="str">
        <f>E241</f>
        <v>套</v>
      </c>
      <c r="F242" s="54"/>
      <c r="G242" s="23"/>
      <c r="H242" s="44">
        <f t="shared" si="8"/>
        <v>0</v>
      </c>
      <c r="I242" s="40"/>
    </row>
    <row r="243" spans="1:9" ht="21.95" customHeight="1">
      <c r="A243" s="42"/>
      <c r="B243" s="90"/>
      <c r="C243" s="90"/>
      <c r="D243" s="90"/>
      <c r="E243" s="20"/>
      <c r="F243" s="43"/>
      <c r="G243" s="43"/>
      <c r="H243" s="41"/>
      <c r="I243" s="40"/>
    </row>
    <row r="244" spans="1:9" ht="21.95" customHeight="1">
      <c r="A244" s="42">
        <v>2</v>
      </c>
      <c r="B244" s="90" t="s">
        <v>166</v>
      </c>
      <c r="C244" s="90"/>
      <c r="D244" s="90"/>
      <c r="E244" s="20" t="s">
        <v>154</v>
      </c>
      <c r="F244" s="43"/>
      <c r="G244" s="45"/>
      <c r="H244" s="44">
        <f>SUM(H245:H253)</f>
        <v>0</v>
      </c>
      <c r="I244" s="40"/>
    </row>
    <row r="245" spans="1:9" ht="32.1" customHeight="1">
      <c r="A245" s="42">
        <v>2.1</v>
      </c>
      <c r="B245" s="90" t="s">
        <v>190</v>
      </c>
      <c r="C245" s="90"/>
      <c r="D245" s="90"/>
      <c r="E245" s="20" t="s">
        <v>169</v>
      </c>
      <c r="F245" s="43"/>
      <c r="G245" s="23"/>
      <c r="H245" s="41">
        <f t="shared" si="8"/>
        <v>0</v>
      </c>
      <c r="I245" s="46"/>
    </row>
    <row r="246" spans="1:9" ht="30" customHeight="1">
      <c r="A246" s="42">
        <v>2.2000000000000002</v>
      </c>
      <c r="B246" s="90" t="s">
        <v>191</v>
      </c>
      <c r="C246" s="90"/>
      <c r="D246" s="90"/>
      <c r="E246" s="20" t="s">
        <v>169</v>
      </c>
      <c r="F246" s="43"/>
      <c r="G246" s="23"/>
      <c r="H246" s="41">
        <f t="shared" si="8"/>
        <v>0</v>
      </c>
      <c r="I246" s="40"/>
    </row>
    <row r="247" spans="1:9" ht="32.1" customHeight="1">
      <c r="A247" s="42">
        <v>2.2999999999999998</v>
      </c>
      <c r="B247" s="91" t="s">
        <v>192</v>
      </c>
      <c r="C247" s="91"/>
      <c r="D247" s="91"/>
      <c r="E247" s="47" t="s">
        <v>34</v>
      </c>
      <c r="F247" s="43"/>
      <c r="G247" s="23"/>
      <c r="H247" s="41">
        <f t="shared" si="8"/>
        <v>0</v>
      </c>
      <c r="I247" s="40"/>
    </row>
    <row r="248" spans="1:9" ht="36.950000000000003" customHeight="1">
      <c r="A248" s="42">
        <v>2.4</v>
      </c>
      <c r="B248" s="91" t="s">
        <v>170</v>
      </c>
      <c r="C248" s="91"/>
      <c r="D248" s="91"/>
      <c r="E248" s="20" t="s">
        <v>169</v>
      </c>
      <c r="F248" s="43"/>
      <c r="G248" s="23"/>
      <c r="H248" s="41">
        <f t="shared" si="8"/>
        <v>0</v>
      </c>
      <c r="I248" s="40"/>
    </row>
    <row r="249" spans="1:9" ht="35.1" customHeight="1">
      <c r="A249" s="42">
        <v>2.5</v>
      </c>
      <c r="B249" s="91" t="s">
        <v>173</v>
      </c>
      <c r="C249" s="91"/>
      <c r="D249" s="91"/>
      <c r="E249" s="20" t="s">
        <v>154</v>
      </c>
      <c r="F249" s="48"/>
      <c r="G249" s="23"/>
      <c r="H249" s="41">
        <f t="shared" si="8"/>
        <v>0</v>
      </c>
      <c r="I249" s="40"/>
    </row>
    <row r="250" spans="1:9" ht="21.95" customHeight="1">
      <c r="A250" s="42">
        <v>2.6</v>
      </c>
      <c r="B250" s="90"/>
      <c r="C250" s="90"/>
      <c r="D250" s="90"/>
      <c r="E250" s="20"/>
      <c r="F250" s="43"/>
      <c r="G250" s="23"/>
      <c r="H250" s="41">
        <f t="shared" si="8"/>
        <v>0</v>
      </c>
      <c r="I250" s="40"/>
    </row>
    <row r="251" spans="1:9" ht="21.95" customHeight="1">
      <c r="A251" s="42">
        <v>2.7</v>
      </c>
      <c r="B251" s="94"/>
      <c r="C251" s="94"/>
      <c r="D251" s="94"/>
      <c r="E251" s="47"/>
      <c r="F251" s="48"/>
      <c r="G251" s="23"/>
      <c r="H251" s="41">
        <f t="shared" si="8"/>
        <v>0</v>
      </c>
      <c r="I251" s="40"/>
    </row>
    <row r="252" spans="1:9" ht="24.75" customHeight="1">
      <c r="A252" s="42">
        <v>2.8</v>
      </c>
      <c r="B252" s="94"/>
      <c r="C252" s="94"/>
      <c r="D252" s="94"/>
      <c r="E252" s="47"/>
      <c r="F252" s="48"/>
      <c r="G252" s="23"/>
      <c r="H252" s="41">
        <f t="shared" si="8"/>
        <v>0</v>
      </c>
      <c r="I252" s="40"/>
    </row>
    <row r="253" spans="1:9" ht="30.75" customHeight="1">
      <c r="A253" s="42">
        <v>2.9</v>
      </c>
      <c r="B253" s="95"/>
      <c r="C253" s="95"/>
      <c r="D253" s="95"/>
      <c r="E253" s="47"/>
      <c r="F253" s="48"/>
      <c r="G253" s="23"/>
      <c r="H253" s="41">
        <f t="shared" si="8"/>
        <v>0</v>
      </c>
      <c r="I253" s="40"/>
    </row>
    <row r="254" spans="1:9" ht="23.1" customHeight="1">
      <c r="A254" s="42" t="s">
        <v>40</v>
      </c>
      <c r="B254" s="90" t="s">
        <v>174</v>
      </c>
      <c r="C254" s="90"/>
      <c r="D254" s="90"/>
      <c r="E254" s="20" t="s">
        <v>121</v>
      </c>
      <c r="F254" s="43"/>
      <c r="G254" s="23"/>
      <c r="H254" s="49">
        <f t="shared" si="8"/>
        <v>0</v>
      </c>
      <c r="I254" s="40"/>
    </row>
    <row r="255" spans="1:9" ht="21.95" customHeight="1">
      <c r="A255" s="42" t="s">
        <v>44</v>
      </c>
      <c r="B255" s="90" t="s">
        <v>175</v>
      </c>
      <c r="C255" s="90"/>
      <c r="D255" s="90"/>
      <c r="E255" s="20" t="s">
        <v>154</v>
      </c>
      <c r="F255" s="43"/>
      <c r="G255" s="50"/>
      <c r="H255" s="44">
        <f>ROUND((H241+H244+H254+H242+H243)*G255,2)</f>
        <v>0</v>
      </c>
      <c r="I255" s="40"/>
    </row>
    <row r="256" spans="1:9" ht="21.95" customHeight="1">
      <c r="A256" s="42" t="s">
        <v>49</v>
      </c>
      <c r="B256" s="90" t="s">
        <v>176</v>
      </c>
      <c r="C256" s="90"/>
      <c r="D256" s="90"/>
      <c r="E256" s="20" t="s">
        <v>154</v>
      </c>
      <c r="F256" s="43"/>
      <c r="G256" s="50"/>
      <c r="H256" s="44">
        <f>ROUND((H241+H244+H254+H242+H243)*G255,2)</f>
        <v>0</v>
      </c>
      <c r="I256" s="40"/>
    </row>
    <row r="257" spans="1:9" ht="21.95" customHeight="1">
      <c r="A257" s="42" t="s">
        <v>177</v>
      </c>
      <c r="B257" s="90" t="s">
        <v>178</v>
      </c>
      <c r="C257" s="90"/>
      <c r="D257" s="90"/>
      <c r="E257" s="20" t="s">
        <v>154</v>
      </c>
      <c r="F257" s="43"/>
      <c r="G257" s="51"/>
      <c r="H257" s="44">
        <v>0</v>
      </c>
      <c r="I257" s="40"/>
    </row>
    <row r="258" spans="1:9" ht="21.95" customHeight="1">
      <c r="A258" s="42" t="s">
        <v>179</v>
      </c>
      <c r="B258" s="90" t="s">
        <v>180</v>
      </c>
      <c r="C258" s="90"/>
      <c r="D258" s="90"/>
      <c r="E258" s="20" t="s">
        <v>154</v>
      </c>
      <c r="F258" s="43"/>
      <c r="G258" s="51"/>
      <c r="H258" s="52">
        <v>0</v>
      </c>
      <c r="I258" s="40"/>
    </row>
    <row r="259" spans="1:9" ht="21.95" customHeight="1">
      <c r="A259" s="42" t="s">
        <v>181</v>
      </c>
      <c r="B259" s="90" t="s">
        <v>182</v>
      </c>
      <c r="C259" s="90"/>
      <c r="D259" s="90"/>
      <c r="E259" s="20" t="s">
        <v>154</v>
      </c>
      <c r="F259" s="43" t="s">
        <v>183</v>
      </c>
      <c r="G259" s="43"/>
      <c r="H259" s="44">
        <f>H240+H257+H258</f>
        <v>0</v>
      </c>
      <c r="I259" s="40"/>
    </row>
    <row r="260" spans="1:9" ht="23.1" customHeight="1">
      <c r="A260" s="42" t="s">
        <v>184</v>
      </c>
      <c r="B260" s="97"/>
      <c r="C260" s="98"/>
      <c r="D260" s="98"/>
      <c r="E260" s="98"/>
      <c r="F260" s="98"/>
      <c r="G260" s="99"/>
      <c r="H260" s="98"/>
      <c r="I260" s="100"/>
    </row>
    <row r="261" spans="1:9" ht="23.1" customHeight="1">
      <c r="A261" s="57"/>
      <c r="B261" s="58"/>
      <c r="C261" s="58"/>
      <c r="D261" s="58"/>
      <c r="E261" s="58"/>
      <c r="F261" s="58"/>
      <c r="G261" s="59"/>
      <c r="H261" s="58"/>
      <c r="I261" s="58"/>
    </row>
    <row r="262" spans="1:9" ht="23.1" customHeight="1">
      <c r="A262" s="57"/>
      <c r="B262" s="58"/>
      <c r="C262" s="58"/>
      <c r="D262" s="58"/>
      <c r="E262" s="58"/>
      <c r="F262" s="58"/>
      <c r="G262" s="59"/>
      <c r="H262" s="58"/>
      <c r="I262" s="58"/>
    </row>
    <row r="263" spans="1:9" ht="23.1" customHeight="1">
      <c r="A263" s="57"/>
      <c r="B263" s="58"/>
      <c r="C263" s="58"/>
      <c r="D263" s="58"/>
      <c r="E263" s="58"/>
      <c r="F263" s="58"/>
      <c r="G263" s="59"/>
      <c r="H263" s="58"/>
      <c r="I263" s="58"/>
    </row>
    <row r="264" spans="1:9" ht="23.1" customHeight="1">
      <c r="A264" s="57"/>
      <c r="B264" s="58"/>
      <c r="C264" s="58"/>
      <c r="D264" s="58"/>
      <c r="E264" s="58"/>
      <c r="F264" s="58"/>
      <c r="G264" s="59"/>
      <c r="H264" s="58"/>
      <c r="I264" s="58"/>
    </row>
    <row r="265" spans="1:9" ht="23.1" customHeight="1">
      <c r="A265" s="92" t="s">
        <v>155</v>
      </c>
      <c r="B265" s="92"/>
      <c r="C265" s="92"/>
      <c r="D265" s="92"/>
      <c r="E265" s="92"/>
      <c r="F265" s="92"/>
      <c r="G265" s="92"/>
      <c r="H265" s="92"/>
      <c r="I265" s="92"/>
    </row>
    <row r="266" spans="1:9" ht="21.95" customHeight="1">
      <c r="A266" s="89" t="str">
        <f>A237</f>
        <v>工程名称:科达展厅扩建项目之8号楼屋顶加建土建、钢结构、幕墙工程</v>
      </c>
      <c r="B266" s="89"/>
      <c r="C266" s="89"/>
      <c r="D266" s="89"/>
      <c r="E266" s="89"/>
      <c r="F266" s="89"/>
      <c r="G266" s="93"/>
      <c r="H266" s="89"/>
      <c r="I266" s="89"/>
    </row>
    <row r="267" spans="1:9" ht="21.95" customHeight="1">
      <c r="A267" s="39" t="s">
        <v>156</v>
      </c>
      <c r="B267" s="40" t="str">
        <f>[1]分部分项工程量清单汇总!B15</f>
        <v>8-010</v>
      </c>
      <c r="C267" s="40" t="s">
        <v>157</v>
      </c>
      <c r="D267" s="90" t="str">
        <f>VLOOKUP(B267,[1]分部分项工程量清单汇总!B$1:H$65536,2,FALSE)</f>
        <v>钢柱</v>
      </c>
      <c r="E267" s="90"/>
      <c r="F267" s="90"/>
      <c r="G267" s="87"/>
      <c r="H267" s="41" t="s">
        <v>158</v>
      </c>
      <c r="I267" s="20" t="str">
        <f>VLOOKUP(B267,[1]分部分项工程量清单汇总!B$1:H$65536,4,FALSE)</f>
        <v>T</v>
      </c>
    </row>
    <row r="268" spans="1:9" ht="30" customHeight="1">
      <c r="A268" s="42" t="s">
        <v>10</v>
      </c>
      <c r="B268" s="90" t="s">
        <v>159</v>
      </c>
      <c r="C268" s="90"/>
      <c r="D268" s="90"/>
      <c r="E268" s="20" t="s">
        <v>137</v>
      </c>
      <c r="F268" s="43" t="s">
        <v>160</v>
      </c>
      <c r="G268" s="43" t="s">
        <v>161</v>
      </c>
      <c r="H268" s="41" t="s">
        <v>162</v>
      </c>
      <c r="I268" s="20" t="s">
        <v>26</v>
      </c>
    </row>
    <row r="269" spans="1:9" ht="21.95" customHeight="1">
      <c r="A269" s="42" t="s">
        <v>163</v>
      </c>
      <c r="B269" s="90" t="s">
        <v>164</v>
      </c>
      <c r="C269" s="90"/>
      <c r="D269" s="90"/>
      <c r="E269" s="20" t="s">
        <v>154</v>
      </c>
      <c r="F269" s="43"/>
      <c r="G269" s="43"/>
      <c r="H269" s="44">
        <f>H270+H273+H283+H284+H285</f>
        <v>0</v>
      </c>
      <c r="I269" s="40"/>
    </row>
    <row r="270" spans="1:9" ht="21.95" customHeight="1">
      <c r="A270" s="42">
        <v>1</v>
      </c>
      <c r="B270" s="90" t="s">
        <v>165</v>
      </c>
      <c r="C270" s="90"/>
      <c r="D270" s="90"/>
      <c r="E270" s="20" t="str">
        <f>I267</f>
        <v>T</v>
      </c>
      <c r="F270" s="43"/>
      <c r="G270" s="23"/>
      <c r="H270" s="44">
        <f t="shared" ref="H270:H283" si="9">ROUND(F270*G270,2)</f>
        <v>0</v>
      </c>
      <c r="I270" s="40"/>
    </row>
    <row r="271" spans="1:9" ht="21.95" customHeight="1">
      <c r="A271" s="42"/>
      <c r="B271" s="90"/>
      <c r="C271" s="90"/>
      <c r="D271" s="90"/>
      <c r="E271" s="20"/>
      <c r="F271" s="43"/>
      <c r="G271" s="43"/>
      <c r="H271" s="41"/>
      <c r="I271" s="40"/>
    </row>
    <row r="272" spans="1:9" ht="21.95" customHeight="1">
      <c r="A272" s="42"/>
      <c r="B272" s="90"/>
      <c r="C272" s="90"/>
      <c r="D272" s="90"/>
      <c r="E272" s="20"/>
      <c r="F272" s="43"/>
      <c r="G272" s="43"/>
      <c r="H272" s="41"/>
      <c r="I272" s="40"/>
    </row>
    <row r="273" spans="1:9" ht="21.95" customHeight="1">
      <c r="A273" s="42">
        <v>2</v>
      </c>
      <c r="B273" s="90" t="s">
        <v>166</v>
      </c>
      <c r="C273" s="90"/>
      <c r="D273" s="90"/>
      <c r="E273" s="20" t="s">
        <v>154</v>
      </c>
      <c r="F273" s="43"/>
      <c r="G273" s="45"/>
      <c r="H273" s="44">
        <f>SUM(H274:H282)</f>
        <v>0</v>
      </c>
      <c r="I273" s="40"/>
    </row>
    <row r="274" spans="1:9" ht="32.1" customHeight="1">
      <c r="A274" s="42">
        <v>2.1</v>
      </c>
      <c r="B274" s="90" t="s">
        <v>195</v>
      </c>
      <c r="C274" s="90"/>
      <c r="D274" s="90"/>
      <c r="E274" s="20" t="s">
        <v>169</v>
      </c>
      <c r="F274" s="43"/>
      <c r="G274" s="23"/>
      <c r="H274" s="41">
        <f t="shared" si="9"/>
        <v>0</v>
      </c>
      <c r="I274" s="46"/>
    </row>
    <row r="275" spans="1:9" ht="30" customHeight="1">
      <c r="A275" s="42">
        <v>2.2000000000000002</v>
      </c>
      <c r="B275" s="91" t="s">
        <v>170</v>
      </c>
      <c r="C275" s="91"/>
      <c r="D275" s="91"/>
      <c r="E275" s="20" t="s">
        <v>169</v>
      </c>
      <c r="F275" s="48"/>
      <c r="G275" s="23"/>
      <c r="H275" s="41">
        <f t="shared" si="9"/>
        <v>0</v>
      </c>
      <c r="I275" s="40"/>
    </row>
    <row r="276" spans="1:9" ht="32.1" customHeight="1">
      <c r="A276" s="42">
        <v>2.2999999999999998</v>
      </c>
      <c r="B276" s="91" t="s">
        <v>192</v>
      </c>
      <c r="C276" s="91"/>
      <c r="D276" s="91"/>
      <c r="E276" s="20" t="s">
        <v>34</v>
      </c>
      <c r="F276" s="48"/>
      <c r="G276" s="23"/>
      <c r="H276" s="41">
        <f t="shared" si="9"/>
        <v>0</v>
      </c>
      <c r="I276" s="40"/>
    </row>
    <row r="277" spans="1:9" ht="36.950000000000003" customHeight="1">
      <c r="A277" s="42">
        <v>2.4</v>
      </c>
      <c r="B277" s="91" t="s">
        <v>196</v>
      </c>
      <c r="C277" s="91"/>
      <c r="D277" s="91"/>
      <c r="E277" s="20" t="s">
        <v>169</v>
      </c>
      <c r="F277" s="48"/>
      <c r="G277" s="23"/>
      <c r="H277" s="41">
        <f t="shared" si="9"/>
        <v>0</v>
      </c>
      <c r="I277" s="40"/>
    </row>
    <row r="278" spans="1:9" ht="35.1" customHeight="1">
      <c r="A278" s="42">
        <v>2.5</v>
      </c>
      <c r="B278" s="91" t="s">
        <v>173</v>
      </c>
      <c r="C278" s="91"/>
      <c r="D278" s="91"/>
      <c r="E278" s="20" t="s">
        <v>154</v>
      </c>
      <c r="F278" s="48"/>
      <c r="G278" s="23"/>
      <c r="H278" s="41">
        <f t="shared" si="9"/>
        <v>0</v>
      </c>
      <c r="I278" s="40"/>
    </row>
    <row r="279" spans="1:9" ht="21.95" customHeight="1">
      <c r="A279" s="42">
        <v>2.6</v>
      </c>
      <c r="B279" s="90"/>
      <c r="C279" s="90"/>
      <c r="D279" s="90"/>
      <c r="E279" s="20"/>
      <c r="F279" s="43"/>
      <c r="G279" s="23"/>
      <c r="H279" s="41">
        <f t="shared" si="9"/>
        <v>0</v>
      </c>
      <c r="I279" s="40"/>
    </row>
    <row r="280" spans="1:9" ht="21.95" customHeight="1">
      <c r="A280" s="42">
        <v>2.7</v>
      </c>
      <c r="B280" s="94"/>
      <c r="C280" s="94"/>
      <c r="D280" s="94"/>
      <c r="E280" s="47"/>
      <c r="F280" s="48"/>
      <c r="G280" s="23"/>
      <c r="H280" s="41">
        <f t="shared" si="9"/>
        <v>0</v>
      </c>
      <c r="I280" s="40"/>
    </row>
    <row r="281" spans="1:9" ht="24.75" customHeight="1">
      <c r="A281" s="42">
        <v>2.8</v>
      </c>
      <c r="B281" s="94"/>
      <c r="C281" s="94"/>
      <c r="D281" s="94"/>
      <c r="E281" s="47"/>
      <c r="F281" s="48"/>
      <c r="G281" s="23"/>
      <c r="H281" s="41">
        <f t="shared" si="9"/>
        <v>0</v>
      </c>
      <c r="I281" s="40"/>
    </row>
    <row r="282" spans="1:9" ht="30.75" customHeight="1">
      <c r="A282" s="42">
        <v>2.9</v>
      </c>
      <c r="B282" s="95"/>
      <c r="C282" s="95"/>
      <c r="D282" s="95"/>
      <c r="E282" s="47"/>
      <c r="F282" s="48"/>
      <c r="G282" s="23"/>
      <c r="H282" s="41">
        <f t="shared" si="9"/>
        <v>0</v>
      </c>
      <c r="I282" s="40"/>
    </row>
    <row r="283" spans="1:9" ht="23.1" customHeight="1">
      <c r="A283" s="42" t="s">
        <v>40</v>
      </c>
      <c r="B283" s="90" t="s">
        <v>174</v>
      </c>
      <c r="C283" s="90"/>
      <c r="D283" s="90"/>
      <c r="E283" s="20" t="s">
        <v>121</v>
      </c>
      <c r="F283" s="43"/>
      <c r="G283" s="23"/>
      <c r="H283" s="49">
        <f t="shared" si="9"/>
        <v>0</v>
      </c>
      <c r="I283" s="40"/>
    </row>
    <row r="284" spans="1:9" ht="21.95" customHeight="1">
      <c r="A284" s="42" t="s">
        <v>44</v>
      </c>
      <c r="B284" s="90" t="s">
        <v>175</v>
      </c>
      <c r="C284" s="90"/>
      <c r="D284" s="90"/>
      <c r="E284" s="20" t="s">
        <v>154</v>
      </c>
      <c r="F284" s="43"/>
      <c r="G284" s="50"/>
      <c r="H284" s="44">
        <f>ROUND((H270+H273+H283+H271+H272)*G284,2)</f>
        <v>0</v>
      </c>
      <c r="I284" s="40"/>
    </row>
    <row r="285" spans="1:9" ht="21.95" customHeight="1">
      <c r="A285" s="42" t="s">
        <v>49</v>
      </c>
      <c r="B285" s="90" t="s">
        <v>176</v>
      </c>
      <c r="C285" s="90"/>
      <c r="D285" s="90"/>
      <c r="E285" s="20" t="s">
        <v>154</v>
      </c>
      <c r="F285" s="43"/>
      <c r="G285" s="50"/>
      <c r="H285" s="44">
        <f>ROUND((H270+H273+H283+H271+H272)*G284,2)</f>
        <v>0</v>
      </c>
      <c r="I285" s="40"/>
    </row>
    <row r="286" spans="1:9" ht="21.95" customHeight="1">
      <c r="A286" s="42" t="s">
        <v>177</v>
      </c>
      <c r="B286" s="90" t="s">
        <v>178</v>
      </c>
      <c r="C286" s="90"/>
      <c r="D286" s="90"/>
      <c r="E286" s="20" t="s">
        <v>154</v>
      </c>
      <c r="F286" s="43"/>
      <c r="G286" s="51"/>
      <c r="H286" s="44">
        <v>0</v>
      </c>
      <c r="I286" s="40"/>
    </row>
    <row r="287" spans="1:9" ht="21.95" customHeight="1">
      <c r="A287" s="42" t="s">
        <v>179</v>
      </c>
      <c r="B287" s="90" t="s">
        <v>180</v>
      </c>
      <c r="C287" s="90"/>
      <c r="D287" s="90"/>
      <c r="E287" s="20" t="s">
        <v>154</v>
      </c>
      <c r="F287" s="43"/>
      <c r="G287" s="51"/>
      <c r="H287" s="52">
        <v>0</v>
      </c>
      <c r="I287" s="40"/>
    </row>
    <row r="288" spans="1:9" ht="21.95" customHeight="1">
      <c r="A288" s="42" t="s">
        <v>181</v>
      </c>
      <c r="B288" s="90" t="s">
        <v>182</v>
      </c>
      <c r="C288" s="90"/>
      <c r="D288" s="90"/>
      <c r="E288" s="20" t="s">
        <v>154</v>
      </c>
      <c r="F288" s="43" t="s">
        <v>183</v>
      </c>
      <c r="G288" s="43"/>
      <c r="H288" s="44">
        <f>H269+H286+H287</f>
        <v>0</v>
      </c>
      <c r="I288" s="40"/>
    </row>
    <row r="289" spans="1:9" ht="23.1" customHeight="1">
      <c r="A289" s="42" t="s">
        <v>184</v>
      </c>
      <c r="B289" s="97"/>
      <c r="C289" s="98"/>
      <c r="D289" s="98"/>
      <c r="E289" s="98"/>
      <c r="F289" s="98"/>
      <c r="G289" s="99"/>
      <c r="H289" s="98"/>
      <c r="I289" s="100"/>
    </row>
    <row r="290" spans="1:9" ht="23.1" customHeight="1">
      <c r="A290" s="57"/>
      <c r="B290" s="58"/>
      <c r="C290" s="58"/>
      <c r="D290" s="58"/>
      <c r="E290" s="58"/>
      <c r="F290" s="58"/>
      <c r="G290" s="59"/>
      <c r="H290" s="58"/>
      <c r="I290" s="58"/>
    </row>
    <row r="291" spans="1:9" ht="23.1" customHeight="1">
      <c r="A291" s="57"/>
      <c r="B291" s="58"/>
      <c r="C291" s="58"/>
      <c r="D291" s="58"/>
      <c r="E291" s="58"/>
      <c r="F291" s="58"/>
      <c r="G291" s="59"/>
      <c r="H291" s="58"/>
      <c r="I291" s="58"/>
    </row>
    <row r="292" spans="1:9" ht="23.1" customHeight="1">
      <c r="A292" s="57"/>
      <c r="B292" s="58"/>
      <c r="C292" s="58"/>
      <c r="D292" s="58"/>
      <c r="E292" s="58"/>
      <c r="F292" s="58"/>
      <c r="G292" s="59"/>
      <c r="H292" s="58"/>
      <c r="I292" s="58"/>
    </row>
    <row r="293" spans="1:9" ht="23.1" customHeight="1">
      <c r="A293" s="57"/>
      <c r="B293" s="58"/>
      <c r="C293" s="58"/>
      <c r="D293" s="58"/>
      <c r="E293" s="58"/>
      <c r="F293" s="58"/>
      <c r="G293" s="59"/>
      <c r="H293" s="58"/>
      <c r="I293" s="58"/>
    </row>
    <row r="294" spans="1:9" ht="23.1" customHeight="1">
      <c r="A294" s="92" t="s">
        <v>155</v>
      </c>
      <c r="B294" s="92"/>
      <c r="C294" s="92"/>
      <c r="D294" s="92"/>
      <c r="E294" s="92"/>
      <c r="F294" s="92"/>
      <c r="G294" s="92"/>
      <c r="H294" s="92"/>
      <c r="I294" s="92"/>
    </row>
    <row r="295" spans="1:9" ht="21.95" customHeight="1">
      <c r="A295" s="89" t="str">
        <f>A266</f>
        <v>工程名称:科达展厅扩建项目之8号楼屋顶加建土建、钢结构、幕墙工程</v>
      </c>
      <c r="B295" s="89"/>
      <c r="C295" s="89"/>
      <c r="D295" s="89"/>
      <c r="E295" s="89"/>
      <c r="F295" s="89"/>
      <c r="G295" s="93"/>
      <c r="H295" s="89"/>
      <c r="I295" s="89"/>
    </row>
    <row r="296" spans="1:9" ht="21.95" customHeight="1">
      <c r="A296" s="39" t="s">
        <v>156</v>
      </c>
      <c r="B296" s="40" t="str">
        <f>[1]分部分项工程量清单汇总!B16</f>
        <v>8-011</v>
      </c>
      <c r="C296" s="40" t="s">
        <v>157</v>
      </c>
      <c r="D296" s="90" t="str">
        <f>VLOOKUP(B296,[1]分部分项工程量清单汇总!B$1:H$65536,2,FALSE)</f>
        <v>钢梁</v>
      </c>
      <c r="E296" s="90"/>
      <c r="F296" s="90"/>
      <c r="G296" s="87"/>
      <c r="H296" s="41" t="s">
        <v>158</v>
      </c>
      <c r="I296" s="20" t="str">
        <f>VLOOKUP(B296,[1]分部分项工程量清单汇总!B$1:H$65536,4,FALSE)</f>
        <v>T</v>
      </c>
    </row>
    <row r="297" spans="1:9" ht="30" customHeight="1">
      <c r="A297" s="42" t="s">
        <v>10</v>
      </c>
      <c r="B297" s="90" t="s">
        <v>159</v>
      </c>
      <c r="C297" s="90"/>
      <c r="D297" s="90"/>
      <c r="E297" s="20" t="s">
        <v>137</v>
      </c>
      <c r="F297" s="43" t="s">
        <v>160</v>
      </c>
      <c r="G297" s="43" t="s">
        <v>161</v>
      </c>
      <c r="H297" s="41" t="s">
        <v>162</v>
      </c>
      <c r="I297" s="20" t="s">
        <v>26</v>
      </c>
    </row>
    <row r="298" spans="1:9" ht="21.95" customHeight="1">
      <c r="A298" s="42" t="s">
        <v>163</v>
      </c>
      <c r="B298" s="90" t="s">
        <v>164</v>
      </c>
      <c r="C298" s="90"/>
      <c r="D298" s="90"/>
      <c r="E298" s="20" t="s">
        <v>154</v>
      </c>
      <c r="F298" s="43"/>
      <c r="G298" s="43"/>
      <c r="H298" s="44">
        <f>H299+H302+H312+H313+H314</f>
        <v>0</v>
      </c>
      <c r="I298" s="40"/>
    </row>
    <row r="299" spans="1:9" ht="21.95" customHeight="1">
      <c r="A299" s="42">
        <v>1</v>
      </c>
      <c r="B299" s="90" t="s">
        <v>165</v>
      </c>
      <c r="C299" s="90"/>
      <c r="D299" s="90"/>
      <c r="E299" s="20" t="str">
        <f>I296</f>
        <v>T</v>
      </c>
      <c r="F299" s="43"/>
      <c r="G299" s="23"/>
      <c r="H299" s="44">
        <f t="shared" ref="H299:H312" si="10">ROUND(F299*G299,2)</f>
        <v>0</v>
      </c>
      <c r="I299" s="40"/>
    </row>
    <row r="300" spans="1:9" ht="21.95" customHeight="1">
      <c r="A300" s="42"/>
      <c r="B300" s="90"/>
      <c r="C300" s="90"/>
      <c r="D300" s="90"/>
      <c r="E300" s="20"/>
      <c r="F300" s="43"/>
      <c r="G300" s="43"/>
      <c r="H300" s="41"/>
      <c r="I300" s="40"/>
    </row>
    <row r="301" spans="1:9" ht="21.95" customHeight="1">
      <c r="A301" s="42"/>
      <c r="B301" s="90"/>
      <c r="C301" s="90"/>
      <c r="D301" s="90"/>
      <c r="E301" s="20"/>
      <c r="F301" s="43"/>
      <c r="G301" s="43"/>
      <c r="H301" s="41"/>
      <c r="I301" s="40"/>
    </row>
    <row r="302" spans="1:9" ht="21.95" customHeight="1">
      <c r="A302" s="42">
        <v>2</v>
      </c>
      <c r="B302" s="90" t="s">
        <v>166</v>
      </c>
      <c r="C302" s="90"/>
      <c r="D302" s="90"/>
      <c r="E302" s="20" t="s">
        <v>154</v>
      </c>
      <c r="F302" s="43"/>
      <c r="G302" s="45"/>
      <c r="H302" s="44">
        <f>SUM(H303:H311)</f>
        <v>0</v>
      </c>
      <c r="I302" s="40"/>
    </row>
    <row r="303" spans="1:9" ht="32.1" customHeight="1">
      <c r="A303" s="42">
        <v>2.1</v>
      </c>
      <c r="B303" s="90" t="s">
        <v>195</v>
      </c>
      <c r="C303" s="90"/>
      <c r="D303" s="90"/>
      <c r="E303" s="20" t="s">
        <v>169</v>
      </c>
      <c r="F303" s="43"/>
      <c r="G303" s="23"/>
      <c r="H303" s="41">
        <f t="shared" si="10"/>
        <v>0</v>
      </c>
      <c r="I303" s="46"/>
    </row>
    <row r="304" spans="1:9" ht="30" customHeight="1">
      <c r="A304" s="42">
        <v>2.2000000000000002</v>
      </c>
      <c r="B304" s="91" t="s">
        <v>170</v>
      </c>
      <c r="C304" s="91"/>
      <c r="D304" s="91"/>
      <c r="E304" s="20" t="s">
        <v>169</v>
      </c>
      <c r="F304" s="48"/>
      <c r="G304" s="23"/>
      <c r="H304" s="41">
        <f t="shared" si="10"/>
        <v>0</v>
      </c>
      <c r="I304" s="40"/>
    </row>
    <row r="305" spans="1:9" ht="32.1" customHeight="1">
      <c r="A305" s="42">
        <v>2.2999999999999998</v>
      </c>
      <c r="B305" s="91" t="s">
        <v>192</v>
      </c>
      <c r="C305" s="91"/>
      <c r="D305" s="91"/>
      <c r="E305" s="20" t="s">
        <v>34</v>
      </c>
      <c r="F305" s="48"/>
      <c r="G305" s="23"/>
      <c r="H305" s="41">
        <f t="shared" si="10"/>
        <v>0</v>
      </c>
      <c r="I305" s="40"/>
    </row>
    <row r="306" spans="1:9" ht="36.950000000000003" customHeight="1">
      <c r="A306" s="42">
        <v>2.4</v>
      </c>
      <c r="B306" s="91" t="s">
        <v>196</v>
      </c>
      <c r="C306" s="91"/>
      <c r="D306" s="91"/>
      <c r="E306" s="20" t="s">
        <v>169</v>
      </c>
      <c r="F306" s="48"/>
      <c r="G306" s="23"/>
      <c r="H306" s="41">
        <f t="shared" si="10"/>
        <v>0</v>
      </c>
      <c r="I306" s="40"/>
    </row>
    <row r="307" spans="1:9" ht="35.1" customHeight="1">
      <c r="A307" s="42">
        <v>2.5</v>
      </c>
      <c r="B307" s="91" t="s">
        <v>173</v>
      </c>
      <c r="C307" s="91"/>
      <c r="D307" s="91"/>
      <c r="E307" s="20" t="s">
        <v>154</v>
      </c>
      <c r="F307" s="48"/>
      <c r="G307" s="23"/>
      <c r="H307" s="41">
        <f t="shared" si="10"/>
        <v>0</v>
      </c>
      <c r="I307" s="40"/>
    </row>
    <row r="308" spans="1:9" ht="21.95" customHeight="1">
      <c r="A308" s="42">
        <v>2.6</v>
      </c>
      <c r="B308" s="90"/>
      <c r="C308" s="90"/>
      <c r="D308" s="90"/>
      <c r="E308" s="20"/>
      <c r="F308" s="43"/>
      <c r="G308" s="23"/>
      <c r="H308" s="41">
        <f t="shared" si="10"/>
        <v>0</v>
      </c>
      <c r="I308" s="40"/>
    </row>
    <row r="309" spans="1:9" ht="21.95" customHeight="1">
      <c r="A309" s="42">
        <v>2.7</v>
      </c>
      <c r="B309" s="94"/>
      <c r="C309" s="94"/>
      <c r="D309" s="94"/>
      <c r="E309" s="47"/>
      <c r="F309" s="48"/>
      <c r="G309" s="23"/>
      <c r="H309" s="41">
        <f t="shared" si="10"/>
        <v>0</v>
      </c>
      <c r="I309" s="40"/>
    </row>
    <row r="310" spans="1:9" ht="24.75" customHeight="1">
      <c r="A310" s="42">
        <v>2.8</v>
      </c>
      <c r="B310" s="94"/>
      <c r="C310" s="94"/>
      <c r="D310" s="94"/>
      <c r="E310" s="47"/>
      <c r="F310" s="48"/>
      <c r="G310" s="23"/>
      <c r="H310" s="41">
        <f t="shared" si="10"/>
        <v>0</v>
      </c>
      <c r="I310" s="40"/>
    </row>
    <row r="311" spans="1:9" ht="30.75" customHeight="1">
      <c r="A311" s="42">
        <v>2.9</v>
      </c>
      <c r="B311" s="95"/>
      <c r="C311" s="95"/>
      <c r="D311" s="95"/>
      <c r="E311" s="47"/>
      <c r="F311" s="48"/>
      <c r="G311" s="23"/>
      <c r="H311" s="41">
        <f t="shared" si="10"/>
        <v>0</v>
      </c>
      <c r="I311" s="40"/>
    </row>
    <row r="312" spans="1:9" ht="23.1" customHeight="1">
      <c r="A312" s="42" t="s">
        <v>40</v>
      </c>
      <c r="B312" s="90" t="s">
        <v>174</v>
      </c>
      <c r="C312" s="90"/>
      <c r="D312" s="90"/>
      <c r="E312" s="20" t="s">
        <v>121</v>
      </c>
      <c r="F312" s="43"/>
      <c r="G312" s="23"/>
      <c r="H312" s="49">
        <f t="shared" si="10"/>
        <v>0</v>
      </c>
      <c r="I312" s="40"/>
    </row>
    <row r="313" spans="1:9" ht="21.95" customHeight="1">
      <c r="A313" s="42" t="s">
        <v>44</v>
      </c>
      <c r="B313" s="90" t="s">
        <v>175</v>
      </c>
      <c r="C313" s="90"/>
      <c r="D313" s="90"/>
      <c r="E313" s="20" t="s">
        <v>154</v>
      </c>
      <c r="F313" s="43"/>
      <c r="G313" s="50"/>
      <c r="H313" s="44">
        <f>ROUND((H299+H302+H312+H300+H301)*G313,2)</f>
        <v>0</v>
      </c>
      <c r="I313" s="40"/>
    </row>
    <row r="314" spans="1:9" ht="21.95" customHeight="1">
      <c r="A314" s="42" t="s">
        <v>49</v>
      </c>
      <c r="B314" s="90" t="s">
        <v>176</v>
      </c>
      <c r="C314" s="90"/>
      <c r="D314" s="90"/>
      <c r="E314" s="20" t="s">
        <v>154</v>
      </c>
      <c r="F314" s="43"/>
      <c r="G314" s="50"/>
      <c r="H314" s="44">
        <f>ROUND((H299+H302+H312+H300+H301)*G313,2)</f>
        <v>0</v>
      </c>
      <c r="I314" s="40"/>
    </row>
    <row r="315" spans="1:9" ht="21.95" customHeight="1">
      <c r="A315" s="42" t="s">
        <v>177</v>
      </c>
      <c r="B315" s="90" t="s">
        <v>178</v>
      </c>
      <c r="C315" s="90"/>
      <c r="D315" s="90"/>
      <c r="E315" s="20" t="s">
        <v>154</v>
      </c>
      <c r="F315" s="43"/>
      <c r="G315" s="51"/>
      <c r="H315" s="44">
        <v>0</v>
      </c>
      <c r="I315" s="40"/>
    </row>
    <row r="316" spans="1:9" ht="21.95" customHeight="1">
      <c r="A316" s="42" t="s">
        <v>179</v>
      </c>
      <c r="B316" s="90" t="s">
        <v>180</v>
      </c>
      <c r="C316" s="90"/>
      <c r="D316" s="90"/>
      <c r="E316" s="20" t="s">
        <v>154</v>
      </c>
      <c r="F316" s="43"/>
      <c r="G316" s="51"/>
      <c r="H316" s="52">
        <v>0</v>
      </c>
      <c r="I316" s="40"/>
    </row>
    <row r="317" spans="1:9" ht="21.95" customHeight="1">
      <c r="A317" s="42" t="s">
        <v>181</v>
      </c>
      <c r="B317" s="90" t="s">
        <v>182</v>
      </c>
      <c r="C317" s="90"/>
      <c r="D317" s="90"/>
      <c r="E317" s="20" t="s">
        <v>154</v>
      </c>
      <c r="F317" s="43" t="s">
        <v>183</v>
      </c>
      <c r="G317" s="43"/>
      <c r="H317" s="44">
        <f>H298+H315+H316</f>
        <v>0</v>
      </c>
      <c r="I317" s="40"/>
    </row>
    <row r="318" spans="1:9" ht="23.1" customHeight="1">
      <c r="A318" s="42" t="s">
        <v>184</v>
      </c>
      <c r="B318" s="97"/>
      <c r="C318" s="98"/>
      <c r="D318" s="98"/>
      <c r="E318" s="98"/>
      <c r="F318" s="98"/>
      <c r="G318" s="99"/>
      <c r="H318" s="98"/>
      <c r="I318" s="100"/>
    </row>
    <row r="319" spans="1:9" ht="23.1" customHeight="1">
      <c r="A319" s="57"/>
      <c r="B319" s="58"/>
      <c r="C319" s="58"/>
      <c r="D319" s="58"/>
      <c r="E319" s="58"/>
      <c r="F319" s="58"/>
      <c r="G319" s="59"/>
      <c r="H319" s="58"/>
      <c r="I319" s="58"/>
    </row>
    <row r="320" spans="1:9" ht="23.1" customHeight="1">
      <c r="A320" s="57"/>
      <c r="B320" s="58"/>
      <c r="C320" s="58"/>
      <c r="D320" s="58"/>
      <c r="E320" s="58"/>
      <c r="F320" s="58"/>
      <c r="G320" s="59"/>
      <c r="H320" s="58"/>
      <c r="I320" s="58"/>
    </row>
    <row r="321" spans="1:9" ht="23.1" customHeight="1">
      <c r="A321" s="57"/>
      <c r="B321" s="58"/>
      <c r="C321" s="58"/>
      <c r="D321" s="58"/>
      <c r="E321" s="58"/>
      <c r="F321" s="58"/>
      <c r="G321" s="59"/>
      <c r="H321" s="58"/>
      <c r="I321" s="58"/>
    </row>
    <row r="322" spans="1:9" ht="23.1" customHeight="1">
      <c r="A322" s="57"/>
      <c r="B322" s="58"/>
      <c r="C322" s="58"/>
      <c r="D322" s="58"/>
      <c r="E322" s="58"/>
      <c r="F322" s="58"/>
      <c r="G322" s="59"/>
      <c r="H322" s="58"/>
      <c r="I322" s="58"/>
    </row>
    <row r="323" spans="1:9" ht="23.1" customHeight="1">
      <c r="A323" s="92" t="s">
        <v>155</v>
      </c>
      <c r="B323" s="92"/>
      <c r="C323" s="92"/>
      <c r="D323" s="92"/>
      <c r="E323" s="92"/>
      <c r="F323" s="92"/>
      <c r="G323" s="92"/>
      <c r="H323" s="92"/>
      <c r="I323" s="92"/>
    </row>
    <row r="324" spans="1:9" ht="21.95" customHeight="1">
      <c r="A324" s="89" t="str">
        <f>A295</f>
        <v>工程名称:科达展厅扩建项目之8号楼屋顶加建土建、钢结构、幕墙工程</v>
      </c>
      <c r="B324" s="89"/>
      <c r="C324" s="89"/>
      <c r="D324" s="89"/>
      <c r="E324" s="89"/>
      <c r="F324" s="89"/>
      <c r="G324" s="93"/>
      <c r="H324" s="89"/>
      <c r="I324" s="89"/>
    </row>
    <row r="325" spans="1:9" ht="21.95" customHeight="1">
      <c r="A325" s="39" t="s">
        <v>156</v>
      </c>
      <c r="B325" s="40" t="str">
        <f>[1]分部分项工程量清单汇总!B17</f>
        <v>8-012</v>
      </c>
      <c r="C325" s="40" t="s">
        <v>157</v>
      </c>
      <c r="D325" s="90" t="str">
        <f>VLOOKUP(B325,[1]分部分项工程量清单汇总!B$1:H$65536,2,FALSE)</f>
        <v>1mm厚屋面压型钢板</v>
      </c>
      <c r="E325" s="90"/>
      <c r="F325" s="90"/>
      <c r="G325" s="87"/>
      <c r="H325" s="41" t="s">
        <v>158</v>
      </c>
      <c r="I325" s="20" t="str">
        <f>VLOOKUP(B325,[1]分部分项工程量清单汇总!B$1:H$65536,4,FALSE)</f>
        <v>m2</v>
      </c>
    </row>
    <row r="326" spans="1:9" ht="30" customHeight="1">
      <c r="A326" s="42" t="s">
        <v>10</v>
      </c>
      <c r="B326" s="90" t="s">
        <v>159</v>
      </c>
      <c r="C326" s="90"/>
      <c r="D326" s="90"/>
      <c r="E326" s="20" t="s">
        <v>137</v>
      </c>
      <c r="F326" s="43" t="s">
        <v>160</v>
      </c>
      <c r="G326" s="43" t="s">
        <v>161</v>
      </c>
      <c r="H326" s="41" t="s">
        <v>162</v>
      </c>
      <c r="I326" s="20" t="s">
        <v>26</v>
      </c>
    </row>
    <row r="327" spans="1:9" ht="21.95" customHeight="1">
      <c r="A327" s="42" t="s">
        <v>163</v>
      </c>
      <c r="B327" s="90" t="s">
        <v>164</v>
      </c>
      <c r="C327" s="90"/>
      <c r="D327" s="90"/>
      <c r="E327" s="20" t="s">
        <v>154</v>
      </c>
      <c r="F327" s="43"/>
      <c r="G327" s="43"/>
      <c r="H327" s="44">
        <f>H328+H331+H341+H342+H343</f>
        <v>0</v>
      </c>
      <c r="I327" s="40"/>
    </row>
    <row r="328" spans="1:9" ht="21.95" customHeight="1">
      <c r="A328" s="42">
        <v>1</v>
      </c>
      <c r="B328" s="90" t="s">
        <v>165</v>
      </c>
      <c r="C328" s="90"/>
      <c r="D328" s="90"/>
      <c r="E328" s="20" t="str">
        <f>I325</f>
        <v>m2</v>
      </c>
      <c r="F328" s="43"/>
      <c r="G328" s="23"/>
      <c r="H328" s="44">
        <f t="shared" ref="H328:H341" si="11">ROUND(F328*G328,2)</f>
        <v>0</v>
      </c>
      <c r="I328" s="40"/>
    </row>
    <row r="329" spans="1:9" ht="21.95" customHeight="1">
      <c r="A329" s="42"/>
      <c r="B329" s="90"/>
      <c r="C329" s="90"/>
      <c r="D329" s="90"/>
      <c r="E329" s="20"/>
      <c r="F329" s="43"/>
      <c r="G329" s="43"/>
      <c r="H329" s="41"/>
      <c r="I329" s="40"/>
    </row>
    <row r="330" spans="1:9" ht="21.95" customHeight="1">
      <c r="A330" s="42"/>
      <c r="B330" s="90"/>
      <c r="C330" s="90"/>
      <c r="D330" s="90"/>
      <c r="E330" s="20"/>
      <c r="F330" s="43"/>
      <c r="G330" s="43"/>
      <c r="H330" s="41"/>
      <c r="I330" s="40"/>
    </row>
    <row r="331" spans="1:9" ht="21.95" customHeight="1">
      <c r="A331" s="42">
        <v>2</v>
      </c>
      <c r="B331" s="90" t="s">
        <v>166</v>
      </c>
      <c r="C331" s="90"/>
      <c r="D331" s="90"/>
      <c r="E331" s="20" t="s">
        <v>154</v>
      </c>
      <c r="F331" s="43"/>
      <c r="G331" s="45"/>
      <c r="H331" s="44">
        <f>SUM(H332:H340)</f>
        <v>0</v>
      </c>
      <c r="I331" s="40"/>
    </row>
    <row r="332" spans="1:9" ht="32.1" customHeight="1">
      <c r="A332" s="42">
        <v>2.1</v>
      </c>
      <c r="B332" s="90" t="s">
        <v>197</v>
      </c>
      <c r="C332" s="90"/>
      <c r="D332" s="90"/>
      <c r="E332" s="20" t="s">
        <v>34</v>
      </c>
      <c r="F332" s="43"/>
      <c r="G332" s="23"/>
      <c r="H332" s="41">
        <f t="shared" si="11"/>
        <v>0</v>
      </c>
      <c r="I332" s="46"/>
    </row>
    <row r="333" spans="1:9" ht="30" customHeight="1">
      <c r="A333" s="42">
        <v>2.2000000000000002</v>
      </c>
      <c r="B333" s="90" t="s">
        <v>192</v>
      </c>
      <c r="C333" s="90"/>
      <c r="D333" s="90"/>
      <c r="E333" s="20" t="s">
        <v>34</v>
      </c>
      <c r="F333" s="43"/>
      <c r="G333" s="23"/>
      <c r="H333" s="41">
        <f t="shared" si="11"/>
        <v>0</v>
      </c>
      <c r="I333" s="40"/>
    </row>
    <row r="334" spans="1:9" ht="32.1" customHeight="1">
      <c r="A334" s="42">
        <v>2.2999999999999998</v>
      </c>
      <c r="B334" s="91" t="s">
        <v>198</v>
      </c>
      <c r="C334" s="91"/>
      <c r="D334" s="91"/>
      <c r="E334" s="47" t="s">
        <v>199</v>
      </c>
      <c r="F334" s="48"/>
      <c r="G334" s="23"/>
      <c r="H334" s="41">
        <f t="shared" si="11"/>
        <v>0</v>
      </c>
      <c r="I334" s="40"/>
    </row>
    <row r="335" spans="1:9" ht="36.950000000000003" customHeight="1">
      <c r="A335" s="42">
        <v>2.4</v>
      </c>
      <c r="B335" s="91" t="s">
        <v>173</v>
      </c>
      <c r="C335" s="91"/>
      <c r="D335" s="91"/>
      <c r="E335" s="47" t="s">
        <v>154</v>
      </c>
      <c r="F335" s="48"/>
      <c r="G335" s="23"/>
      <c r="H335" s="41">
        <f t="shared" si="11"/>
        <v>0</v>
      </c>
      <c r="I335" s="40"/>
    </row>
    <row r="336" spans="1:9" ht="21.95" customHeight="1">
      <c r="A336" s="42">
        <v>2.5</v>
      </c>
      <c r="B336" s="101"/>
      <c r="C336" s="102"/>
      <c r="D336" s="103"/>
      <c r="E336" s="20"/>
      <c r="F336" s="43"/>
      <c r="G336" s="23"/>
      <c r="H336" s="41">
        <f t="shared" si="11"/>
        <v>0</v>
      </c>
      <c r="I336" s="40"/>
    </row>
    <row r="337" spans="1:9" ht="21.95" customHeight="1">
      <c r="A337" s="42">
        <v>2.6</v>
      </c>
      <c r="B337" s="90"/>
      <c r="C337" s="90"/>
      <c r="D337" s="90"/>
      <c r="E337" s="20"/>
      <c r="F337" s="43"/>
      <c r="G337" s="23"/>
      <c r="H337" s="41">
        <f t="shared" si="11"/>
        <v>0</v>
      </c>
      <c r="I337" s="40"/>
    </row>
    <row r="338" spans="1:9" ht="21.95" customHeight="1">
      <c r="A338" s="42">
        <v>2.7</v>
      </c>
      <c r="B338" s="94"/>
      <c r="C338" s="94"/>
      <c r="D338" s="94"/>
      <c r="E338" s="47"/>
      <c r="F338" s="48"/>
      <c r="G338" s="23"/>
      <c r="H338" s="41">
        <f t="shared" si="11"/>
        <v>0</v>
      </c>
      <c r="I338" s="40"/>
    </row>
    <row r="339" spans="1:9" ht="24.75" customHeight="1">
      <c r="A339" s="42">
        <v>2.8</v>
      </c>
      <c r="B339" s="94"/>
      <c r="C339" s="94"/>
      <c r="D339" s="94"/>
      <c r="E339" s="47"/>
      <c r="F339" s="48"/>
      <c r="G339" s="23"/>
      <c r="H339" s="41">
        <f t="shared" si="11"/>
        <v>0</v>
      </c>
      <c r="I339" s="40"/>
    </row>
    <row r="340" spans="1:9" ht="30.75" customHeight="1">
      <c r="A340" s="42">
        <v>2.9</v>
      </c>
      <c r="B340" s="95"/>
      <c r="C340" s="95"/>
      <c r="D340" s="95"/>
      <c r="E340" s="47"/>
      <c r="F340" s="48"/>
      <c r="G340" s="23"/>
      <c r="H340" s="41">
        <f t="shared" si="11"/>
        <v>0</v>
      </c>
      <c r="I340" s="40"/>
    </row>
    <row r="341" spans="1:9" ht="23.1" customHeight="1">
      <c r="A341" s="42" t="s">
        <v>40</v>
      </c>
      <c r="B341" s="90" t="s">
        <v>174</v>
      </c>
      <c r="C341" s="90"/>
      <c r="D341" s="90"/>
      <c r="E341" s="20" t="s">
        <v>121</v>
      </c>
      <c r="F341" s="43"/>
      <c r="G341" s="23"/>
      <c r="H341" s="49">
        <f t="shared" si="11"/>
        <v>0</v>
      </c>
      <c r="I341" s="40"/>
    </row>
    <row r="342" spans="1:9" ht="21.95" customHeight="1">
      <c r="A342" s="42" t="s">
        <v>44</v>
      </c>
      <c r="B342" s="90" t="s">
        <v>175</v>
      </c>
      <c r="C342" s="90"/>
      <c r="D342" s="90"/>
      <c r="E342" s="20" t="s">
        <v>154</v>
      </c>
      <c r="F342" s="43"/>
      <c r="G342" s="50"/>
      <c r="H342" s="44">
        <f>ROUND((H328+H331+H341+H329+H330)*G342,2)</f>
        <v>0</v>
      </c>
      <c r="I342" s="40"/>
    </row>
    <row r="343" spans="1:9" ht="21.95" customHeight="1">
      <c r="A343" s="42" t="s">
        <v>49</v>
      </c>
      <c r="B343" s="90" t="s">
        <v>176</v>
      </c>
      <c r="C343" s="90"/>
      <c r="D343" s="90"/>
      <c r="E343" s="20" t="s">
        <v>154</v>
      </c>
      <c r="F343" s="43"/>
      <c r="G343" s="50"/>
      <c r="H343" s="44">
        <f>ROUND((H328+H331+H341+H329+H330)*G342,2)</f>
        <v>0</v>
      </c>
      <c r="I343" s="40"/>
    </row>
    <row r="344" spans="1:9" ht="21.95" customHeight="1">
      <c r="A344" s="42" t="s">
        <v>177</v>
      </c>
      <c r="B344" s="90" t="s">
        <v>178</v>
      </c>
      <c r="C344" s="90"/>
      <c r="D344" s="90"/>
      <c r="E344" s="20" t="s">
        <v>154</v>
      </c>
      <c r="F344" s="43"/>
      <c r="G344" s="51"/>
      <c r="H344" s="44">
        <v>0</v>
      </c>
      <c r="I344" s="40"/>
    </row>
    <row r="345" spans="1:9" ht="21.95" customHeight="1">
      <c r="A345" s="42" t="s">
        <v>179</v>
      </c>
      <c r="B345" s="90" t="s">
        <v>180</v>
      </c>
      <c r="C345" s="90"/>
      <c r="D345" s="90"/>
      <c r="E345" s="20" t="s">
        <v>154</v>
      </c>
      <c r="F345" s="43"/>
      <c r="G345" s="51"/>
      <c r="H345" s="52">
        <v>0</v>
      </c>
      <c r="I345" s="40"/>
    </row>
    <row r="346" spans="1:9" ht="21.95" customHeight="1">
      <c r="A346" s="42" t="s">
        <v>181</v>
      </c>
      <c r="B346" s="90" t="s">
        <v>182</v>
      </c>
      <c r="C346" s="90"/>
      <c r="D346" s="90"/>
      <c r="E346" s="20" t="s">
        <v>154</v>
      </c>
      <c r="F346" s="43" t="s">
        <v>183</v>
      </c>
      <c r="G346" s="43"/>
      <c r="H346" s="44">
        <f>H327+H344+H345</f>
        <v>0</v>
      </c>
      <c r="I346" s="40"/>
    </row>
    <row r="347" spans="1:9" ht="23.1" customHeight="1">
      <c r="A347" s="42" t="s">
        <v>184</v>
      </c>
      <c r="B347" s="97"/>
      <c r="C347" s="98"/>
      <c r="D347" s="98"/>
      <c r="E347" s="98"/>
      <c r="F347" s="98"/>
      <c r="G347" s="99"/>
      <c r="H347" s="98"/>
      <c r="I347" s="100"/>
    </row>
    <row r="348" spans="1:9" ht="23.1" customHeight="1">
      <c r="A348" s="57"/>
      <c r="B348" s="58"/>
      <c r="C348" s="58"/>
      <c r="D348" s="58"/>
      <c r="E348" s="58"/>
      <c r="F348" s="58"/>
      <c r="G348" s="59"/>
      <c r="H348" s="58"/>
      <c r="I348" s="58"/>
    </row>
    <row r="349" spans="1:9" ht="23.1" customHeight="1">
      <c r="A349" s="57"/>
      <c r="B349" s="58"/>
      <c r="C349" s="58"/>
      <c r="D349" s="58"/>
      <c r="E349" s="58"/>
      <c r="F349" s="58"/>
      <c r="G349" s="59"/>
      <c r="H349" s="58"/>
      <c r="I349" s="58"/>
    </row>
    <row r="350" spans="1:9" ht="23.1" customHeight="1">
      <c r="A350" s="57"/>
      <c r="B350" s="58"/>
      <c r="C350" s="58"/>
      <c r="D350" s="58"/>
      <c r="E350" s="58"/>
      <c r="F350" s="58"/>
      <c r="G350" s="59"/>
      <c r="H350" s="58"/>
      <c r="I350" s="58"/>
    </row>
    <row r="351" spans="1:9" ht="23.1" customHeight="1">
      <c r="A351" s="57"/>
      <c r="B351" s="58"/>
      <c r="C351" s="58"/>
      <c r="D351" s="58"/>
      <c r="E351" s="58"/>
      <c r="F351" s="58"/>
      <c r="G351" s="59"/>
      <c r="H351" s="58"/>
      <c r="I351" s="58"/>
    </row>
    <row r="352" spans="1:9" ht="23.1" customHeight="1">
      <c r="A352" s="57"/>
      <c r="B352" s="58"/>
      <c r="C352" s="58"/>
      <c r="D352" s="58"/>
      <c r="E352" s="58"/>
      <c r="F352" s="58"/>
      <c r="G352" s="59"/>
      <c r="H352" s="58"/>
      <c r="I352" s="58"/>
    </row>
    <row r="353" spans="1:9" ht="23.1" customHeight="1">
      <c r="A353" s="92" t="s">
        <v>155</v>
      </c>
      <c r="B353" s="92"/>
      <c r="C353" s="92"/>
      <c r="D353" s="92"/>
      <c r="E353" s="92"/>
      <c r="F353" s="92"/>
      <c r="G353" s="92"/>
      <c r="H353" s="92"/>
      <c r="I353" s="92"/>
    </row>
    <row r="354" spans="1:9" ht="21.95" customHeight="1">
      <c r="A354" s="89" t="str">
        <f>A324</f>
        <v>工程名称:科达展厅扩建项目之8号楼屋顶加建土建、钢结构、幕墙工程</v>
      </c>
      <c r="B354" s="89"/>
      <c r="C354" s="89"/>
      <c r="D354" s="89"/>
      <c r="E354" s="89"/>
      <c r="F354" s="89"/>
      <c r="G354" s="93"/>
      <c r="H354" s="89"/>
      <c r="I354" s="89"/>
    </row>
    <row r="355" spans="1:9" ht="21.95" customHeight="1">
      <c r="A355" s="39" t="s">
        <v>156</v>
      </c>
      <c r="B355" s="40" t="str">
        <f>[1]分部分项工程量清单汇总!B18</f>
        <v>8-013</v>
      </c>
      <c r="C355" s="40" t="s">
        <v>157</v>
      </c>
      <c r="D355" s="90" t="str">
        <f>VLOOKUP(B355,[1]分部分项工程量清单汇总!B$1:H$65536,2,FALSE)</f>
        <v>屋面钢筋混凝土楼板</v>
      </c>
      <c r="E355" s="90"/>
      <c r="F355" s="90"/>
      <c r="G355" s="87"/>
      <c r="H355" s="41" t="s">
        <v>158</v>
      </c>
      <c r="I355" s="20" t="str">
        <f>VLOOKUP(B355,[1]分部分项工程量清单汇总!B$1:H$65536,4,FALSE)</f>
        <v>m2</v>
      </c>
    </row>
    <row r="356" spans="1:9" ht="30" customHeight="1">
      <c r="A356" s="42" t="s">
        <v>10</v>
      </c>
      <c r="B356" s="90" t="s">
        <v>159</v>
      </c>
      <c r="C356" s="90"/>
      <c r="D356" s="90"/>
      <c r="E356" s="20" t="s">
        <v>137</v>
      </c>
      <c r="F356" s="43" t="s">
        <v>160</v>
      </c>
      <c r="G356" s="43" t="s">
        <v>161</v>
      </c>
      <c r="H356" s="41" t="s">
        <v>162</v>
      </c>
      <c r="I356" s="20" t="s">
        <v>26</v>
      </c>
    </row>
    <row r="357" spans="1:9" ht="21.95" customHeight="1">
      <c r="A357" s="42" t="s">
        <v>163</v>
      </c>
      <c r="B357" s="90" t="s">
        <v>164</v>
      </c>
      <c r="C357" s="90"/>
      <c r="D357" s="90"/>
      <c r="E357" s="20" t="s">
        <v>154</v>
      </c>
      <c r="F357" s="43"/>
      <c r="G357" s="43"/>
      <c r="H357" s="44">
        <f>H358+H361+H370+H371+H372</f>
        <v>0</v>
      </c>
      <c r="I357" s="40"/>
    </row>
    <row r="358" spans="1:9" ht="21.95" customHeight="1">
      <c r="A358" s="42">
        <v>1</v>
      </c>
      <c r="B358" s="90" t="s">
        <v>165</v>
      </c>
      <c r="C358" s="90"/>
      <c r="D358" s="90"/>
      <c r="E358" s="20" t="str">
        <f>I355</f>
        <v>m2</v>
      </c>
      <c r="F358" s="43"/>
      <c r="G358" s="23"/>
      <c r="H358" s="44">
        <f>ROUND(F358*G358,2)</f>
        <v>0</v>
      </c>
      <c r="I358" s="40"/>
    </row>
    <row r="359" spans="1:9" ht="21.95" customHeight="1">
      <c r="A359" s="42"/>
      <c r="B359" s="90"/>
      <c r="C359" s="90"/>
      <c r="D359" s="90"/>
      <c r="E359" s="20"/>
      <c r="F359" s="43"/>
      <c r="G359" s="43"/>
      <c r="H359" s="41"/>
      <c r="I359" s="40"/>
    </row>
    <row r="360" spans="1:9" ht="21.95" customHeight="1">
      <c r="A360" s="42"/>
      <c r="B360" s="90"/>
      <c r="C360" s="90"/>
      <c r="D360" s="90"/>
      <c r="E360" s="20"/>
      <c r="F360" s="43"/>
      <c r="G360" s="43"/>
      <c r="H360" s="41"/>
      <c r="I360" s="40"/>
    </row>
    <row r="361" spans="1:9" ht="21.95" customHeight="1">
      <c r="A361" s="42">
        <v>2</v>
      </c>
      <c r="B361" s="90" t="s">
        <v>166</v>
      </c>
      <c r="C361" s="90"/>
      <c r="D361" s="90"/>
      <c r="E361" s="20" t="s">
        <v>154</v>
      </c>
      <c r="F361" s="43"/>
      <c r="G361" s="45"/>
      <c r="H361" s="44">
        <f>SUM(H362:H369)</f>
        <v>0</v>
      </c>
      <c r="I361" s="40"/>
    </row>
    <row r="362" spans="1:9" ht="32.1" customHeight="1">
      <c r="A362" s="42">
        <v>2.1</v>
      </c>
      <c r="B362" s="90" t="s">
        <v>185</v>
      </c>
      <c r="C362" s="90"/>
      <c r="D362" s="90"/>
      <c r="E362" s="20" t="s">
        <v>186</v>
      </c>
      <c r="F362" s="43"/>
      <c r="G362" s="23"/>
      <c r="H362" s="41">
        <f>ROUND(F362*G362,2)</f>
        <v>0</v>
      </c>
      <c r="I362" s="46"/>
    </row>
    <row r="363" spans="1:9" ht="30" customHeight="1">
      <c r="A363" s="42">
        <v>2.2000000000000002</v>
      </c>
      <c r="B363" s="90" t="s">
        <v>187</v>
      </c>
      <c r="C363" s="90"/>
      <c r="D363" s="90"/>
      <c r="E363" s="20" t="s">
        <v>169</v>
      </c>
      <c r="F363" s="43"/>
      <c r="G363" s="23"/>
      <c r="H363" s="41">
        <f>ROUND(F363*G363,2)</f>
        <v>0</v>
      </c>
      <c r="I363" s="40"/>
    </row>
    <row r="364" spans="1:9" ht="36.950000000000003" customHeight="1">
      <c r="A364" s="42">
        <v>2.4</v>
      </c>
      <c r="B364" s="91" t="s">
        <v>173</v>
      </c>
      <c r="C364" s="91"/>
      <c r="D364" s="91"/>
      <c r="E364" s="47" t="s">
        <v>154</v>
      </c>
      <c r="F364" s="48"/>
      <c r="G364" s="23"/>
      <c r="H364" s="41">
        <f t="shared" ref="H364:H370" si="12">ROUND(F364*G364,2)</f>
        <v>0</v>
      </c>
      <c r="I364" s="40"/>
    </row>
    <row r="365" spans="1:9" ht="21.95" customHeight="1">
      <c r="A365" s="42">
        <v>2.5</v>
      </c>
      <c r="B365" s="101"/>
      <c r="C365" s="102"/>
      <c r="D365" s="103"/>
      <c r="E365" s="20"/>
      <c r="F365" s="43"/>
      <c r="G365" s="23"/>
      <c r="H365" s="41">
        <f t="shared" si="12"/>
        <v>0</v>
      </c>
      <c r="I365" s="40"/>
    </row>
    <row r="366" spans="1:9" ht="21.95" customHeight="1">
      <c r="A366" s="42">
        <v>2.6</v>
      </c>
      <c r="B366" s="90"/>
      <c r="C366" s="90"/>
      <c r="D366" s="90"/>
      <c r="E366" s="20"/>
      <c r="F366" s="43"/>
      <c r="G366" s="23"/>
      <c r="H366" s="41">
        <f t="shared" si="12"/>
        <v>0</v>
      </c>
      <c r="I366" s="40"/>
    </row>
    <row r="367" spans="1:9" ht="21.95" customHeight="1">
      <c r="A367" s="42">
        <v>2.7</v>
      </c>
      <c r="B367" s="94"/>
      <c r="C367" s="94"/>
      <c r="D367" s="94"/>
      <c r="E367" s="47"/>
      <c r="F367" s="48"/>
      <c r="G367" s="23"/>
      <c r="H367" s="41">
        <f t="shared" si="12"/>
        <v>0</v>
      </c>
      <c r="I367" s="40"/>
    </row>
    <row r="368" spans="1:9" ht="24.75" customHeight="1">
      <c r="A368" s="42">
        <v>2.8</v>
      </c>
      <c r="B368" s="94"/>
      <c r="C368" s="94"/>
      <c r="D368" s="94"/>
      <c r="E368" s="47"/>
      <c r="F368" s="48"/>
      <c r="G368" s="23"/>
      <c r="H368" s="41">
        <f t="shared" si="12"/>
        <v>0</v>
      </c>
      <c r="I368" s="40"/>
    </row>
    <row r="369" spans="1:9" ht="30.75" customHeight="1">
      <c r="A369" s="42">
        <v>2.9</v>
      </c>
      <c r="B369" s="95"/>
      <c r="C369" s="95"/>
      <c r="D369" s="95"/>
      <c r="E369" s="47"/>
      <c r="F369" s="48"/>
      <c r="G369" s="23"/>
      <c r="H369" s="41">
        <f t="shared" si="12"/>
        <v>0</v>
      </c>
      <c r="I369" s="40"/>
    </row>
    <row r="370" spans="1:9" ht="23.1" customHeight="1">
      <c r="A370" s="42" t="s">
        <v>40</v>
      </c>
      <c r="B370" s="90" t="s">
        <v>174</v>
      </c>
      <c r="C370" s="90"/>
      <c r="D370" s="90"/>
      <c r="E370" s="20" t="s">
        <v>121</v>
      </c>
      <c r="F370" s="43"/>
      <c r="G370" s="23"/>
      <c r="H370" s="49">
        <f t="shared" si="12"/>
        <v>0</v>
      </c>
      <c r="I370" s="40"/>
    </row>
    <row r="371" spans="1:9" ht="21.95" customHeight="1">
      <c r="A371" s="42" t="s">
        <v>44</v>
      </c>
      <c r="B371" s="90" t="s">
        <v>175</v>
      </c>
      <c r="C371" s="90"/>
      <c r="D371" s="90"/>
      <c r="E371" s="20" t="s">
        <v>154</v>
      </c>
      <c r="F371" s="43"/>
      <c r="G371" s="50"/>
      <c r="H371" s="44">
        <f>ROUND((H358+H361+H370+H359+H360)*G371,2)</f>
        <v>0</v>
      </c>
      <c r="I371" s="40"/>
    </row>
    <row r="372" spans="1:9" ht="21.95" customHeight="1">
      <c r="A372" s="42" t="s">
        <v>49</v>
      </c>
      <c r="B372" s="90" t="s">
        <v>176</v>
      </c>
      <c r="C372" s="90"/>
      <c r="D372" s="90"/>
      <c r="E372" s="20" t="s">
        <v>154</v>
      </c>
      <c r="F372" s="43"/>
      <c r="G372" s="50"/>
      <c r="H372" s="44">
        <f>ROUND((H358+H361+H370+H359+H360)*G371,2)</f>
        <v>0</v>
      </c>
      <c r="I372" s="40"/>
    </row>
    <row r="373" spans="1:9" ht="21.95" customHeight="1">
      <c r="A373" s="42" t="s">
        <v>177</v>
      </c>
      <c r="B373" s="90" t="s">
        <v>178</v>
      </c>
      <c r="C373" s="90"/>
      <c r="D373" s="90"/>
      <c r="E373" s="20" t="s">
        <v>154</v>
      </c>
      <c r="F373" s="43"/>
      <c r="G373" s="51"/>
      <c r="H373" s="44">
        <v>0</v>
      </c>
      <c r="I373" s="40"/>
    </row>
    <row r="374" spans="1:9" ht="21.95" customHeight="1">
      <c r="A374" s="42" t="s">
        <v>179</v>
      </c>
      <c r="B374" s="90" t="s">
        <v>180</v>
      </c>
      <c r="C374" s="90"/>
      <c r="D374" s="90"/>
      <c r="E374" s="20" t="s">
        <v>154</v>
      </c>
      <c r="F374" s="43"/>
      <c r="G374" s="51"/>
      <c r="H374" s="52">
        <v>0</v>
      </c>
      <c r="I374" s="40"/>
    </row>
    <row r="375" spans="1:9" ht="21.95" customHeight="1">
      <c r="A375" s="42" t="s">
        <v>181</v>
      </c>
      <c r="B375" s="90" t="s">
        <v>182</v>
      </c>
      <c r="C375" s="90"/>
      <c r="D375" s="90"/>
      <c r="E375" s="20" t="s">
        <v>154</v>
      </c>
      <c r="F375" s="43" t="s">
        <v>183</v>
      </c>
      <c r="G375" s="43"/>
      <c r="H375" s="44">
        <f>H357+H373+H374</f>
        <v>0</v>
      </c>
      <c r="I375" s="40"/>
    </row>
    <row r="376" spans="1:9" ht="23.1" customHeight="1">
      <c r="A376" s="42" t="s">
        <v>184</v>
      </c>
      <c r="B376" s="97"/>
      <c r="C376" s="98"/>
      <c r="D376" s="98"/>
      <c r="E376" s="98"/>
      <c r="F376" s="98"/>
      <c r="G376" s="99"/>
      <c r="H376" s="98"/>
      <c r="I376" s="100"/>
    </row>
    <row r="377" spans="1:9" ht="23.1" customHeight="1">
      <c r="A377" s="57"/>
      <c r="B377" s="58"/>
      <c r="C377" s="58"/>
      <c r="D377" s="58"/>
      <c r="E377" s="58"/>
      <c r="F377" s="58"/>
      <c r="G377" s="59"/>
      <c r="H377" s="58"/>
      <c r="I377" s="58"/>
    </row>
    <row r="378" spans="1:9" ht="23.1" customHeight="1">
      <c r="A378" s="57"/>
      <c r="B378" s="58"/>
      <c r="C378" s="58"/>
      <c r="D378" s="58"/>
      <c r="E378" s="58"/>
      <c r="F378" s="58"/>
      <c r="G378" s="59"/>
      <c r="H378" s="58"/>
      <c r="I378" s="58"/>
    </row>
    <row r="379" spans="1:9" ht="23.1" customHeight="1">
      <c r="A379" s="57"/>
      <c r="B379" s="58"/>
      <c r="C379" s="58"/>
      <c r="D379" s="58"/>
      <c r="E379" s="58"/>
      <c r="F379" s="58"/>
      <c r="G379" s="59"/>
      <c r="H379" s="58"/>
      <c r="I379" s="58"/>
    </row>
    <row r="380" spans="1:9" ht="23.1" customHeight="1">
      <c r="A380" s="57"/>
      <c r="B380" s="58"/>
      <c r="C380" s="58"/>
      <c r="D380" s="58"/>
      <c r="E380" s="58"/>
      <c r="F380" s="58"/>
      <c r="G380" s="59"/>
      <c r="H380" s="58"/>
      <c r="I380" s="58"/>
    </row>
    <row r="381" spans="1:9" ht="23.1" customHeight="1">
      <c r="A381" s="57"/>
      <c r="B381" s="58"/>
      <c r="C381" s="58"/>
      <c r="D381" s="58"/>
      <c r="E381" s="58"/>
      <c r="F381" s="58"/>
      <c r="G381" s="59"/>
      <c r="H381" s="58"/>
      <c r="I381" s="58"/>
    </row>
    <row r="382" spans="1:9" ht="23.1" customHeight="1">
      <c r="A382" s="57"/>
      <c r="B382" s="58"/>
      <c r="C382" s="58"/>
      <c r="D382" s="58"/>
      <c r="E382" s="58"/>
      <c r="F382" s="58"/>
      <c r="G382" s="59"/>
      <c r="H382" s="58"/>
      <c r="I382" s="58"/>
    </row>
    <row r="383" spans="1:9" ht="23.1" customHeight="1">
      <c r="A383" s="92" t="s">
        <v>155</v>
      </c>
      <c r="B383" s="92"/>
      <c r="C383" s="92"/>
      <c r="D383" s="92"/>
      <c r="E383" s="92"/>
      <c r="F383" s="92"/>
      <c r="G383" s="92"/>
      <c r="H383" s="92"/>
      <c r="I383" s="92"/>
    </row>
    <row r="384" spans="1:9" ht="21.95" customHeight="1">
      <c r="A384" s="89" t="str">
        <f>A354</f>
        <v>工程名称:科达展厅扩建项目之8号楼屋顶加建土建、钢结构、幕墙工程</v>
      </c>
      <c r="B384" s="89"/>
      <c r="C384" s="89"/>
      <c r="D384" s="89"/>
      <c r="E384" s="89"/>
      <c r="F384" s="89"/>
      <c r="G384" s="93"/>
      <c r="H384" s="89"/>
      <c r="I384" s="89"/>
    </row>
    <row r="385" spans="1:9" ht="21.95" customHeight="1">
      <c r="A385" s="39" t="s">
        <v>156</v>
      </c>
      <c r="B385" s="40" t="str">
        <f>[1]分部分项工程量清单汇总!B19</f>
        <v>8-014</v>
      </c>
      <c r="C385" s="40" t="s">
        <v>157</v>
      </c>
      <c r="D385" s="90" t="str">
        <f>VLOOKUP(B385,[1]分部分项工程量清单汇总!B$1:H$65536,2,FALSE)</f>
        <v>屋面钢筋混凝土女儿墙</v>
      </c>
      <c r="E385" s="90"/>
      <c r="F385" s="90"/>
      <c r="G385" s="87"/>
      <c r="H385" s="41" t="s">
        <v>158</v>
      </c>
      <c r="I385" s="20" t="str">
        <f>VLOOKUP(B385,[1]分部分项工程量清单汇总!B$1:H$65536,4,FALSE)</f>
        <v>m</v>
      </c>
    </row>
    <row r="386" spans="1:9" ht="30" customHeight="1">
      <c r="A386" s="42" t="s">
        <v>10</v>
      </c>
      <c r="B386" s="90" t="s">
        <v>159</v>
      </c>
      <c r="C386" s="90"/>
      <c r="D386" s="90"/>
      <c r="E386" s="20" t="s">
        <v>137</v>
      </c>
      <c r="F386" s="43" t="s">
        <v>160</v>
      </c>
      <c r="G386" s="43" t="s">
        <v>161</v>
      </c>
      <c r="H386" s="41" t="s">
        <v>162</v>
      </c>
      <c r="I386" s="20" t="s">
        <v>26</v>
      </c>
    </row>
    <row r="387" spans="1:9" ht="21.95" customHeight="1">
      <c r="A387" s="42" t="s">
        <v>163</v>
      </c>
      <c r="B387" s="90" t="s">
        <v>164</v>
      </c>
      <c r="C387" s="90"/>
      <c r="D387" s="90"/>
      <c r="E387" s="20" t="s">
        <v>154</v>
      </c>
      <c r="F387" s="43"/>
      <c r="G387" s="43"/>
      <c r="H387" s="44">
        <f>H388+H391+H401+H402+H403</f>
        <v>0</v>
      </c>
      <c r="I387" s="40"/>
    </row>
    <row r="388" spans="1:9" ht="21.95" customHeight="1">
      <c r="A388" s="42">
        <v>1</v>
      </c>
      <c r="B388" s="90" t="s">
        <v>165</v>
      </c>
      <c r="C388" s="90"/>
      <c r="D388" s="90"/>
      <c r="E388" s="20" t="str">
        <f>I385</f>
        <v>m</v>
      </c>
      <c r="F388" s="43"/>
      <c r="G388" s="23"/>
      <c r="H388" s="44">
        <f t="shared" ref="H388:H401" si="13">ROUND(F388*G388,2)</f>
        <v>0</v>
      </c>
      <c r="I388" s="40"/>
    </row>
    <row r="389" spans="1:9" ht="21.95" customHeight="1">
      <c r="A389" s="42"/>
      <c r="B389" s="90"/>
      <c r="C389" s="90"/>
      <c r="D389" s="90"/>
      <c r="E389" s="20"/>
      <c r="F389" s="43"/>
      <c r="G389" s="43"/>
      <c r="H389" s="41"/>
      <c r="I389" s="40"/>
    </row>
    <row r="390" spans="1:9" ht="21.95" customHeight="1">
      <c r="A390" s="42"/>
      <c r="B390" s="90"/>
      <c r="C390" s="90"/>
      <c r="D390" s="90"/>
      <c r="E390" s="20"/>
      <c r="F390" s="43"/>
      <c r="G390" s="43"/>
      <c r="H390" s="41"/>
      <c r="I390" s="40"/>
    </row>
    <row r="391" spans="1:9" ht="21.95" customHeight="1">
      <c r="A391" s="42">
        <v>2</v>
      </c>
      <c r="B391" s="90" t="s">
        <v>166</v>
      </c>
      <c r="C391" s="90"/>
      <c r="D391" s="90"/>
      <c r="E391" s="20" t="s">
        <v>154</v>
      </c>
      <c r="F391" s="43"/>
      <c r="G391" s="45"/>
      <c r="H391" s="44">
        <f>SUM(H392:H400)</f>
        <v>0</v>
      </c>
      <c r="I391" s="40"/>
    </row>
    <row r="392" spans="1:9" ht="32.1" customHeight="1">
      <c r="A392" s="42">
        <v>2.1</v>
      </c>
      <c r="B392" s="90" t="s">
        <v>185</v>
      </c>
      <c r="C392" s="90"/>
      <c r="D392" s="90"/>
      <c r="E392" s="20" t="s">
        <v>186</v>
      </c>
      <c r="F392" s="43"/>
      <c r="G392" s="23"/>
      <c r="H392" s="41">
        <f t="shared" si="13"/>
        <v>0</v>
      </c>
      <c r="I392" s="46"/>
    </row>
    <row r="393" spans="1:9" ht="30" customHeight="1">
      <c r="A393" s="42">
        <v>2.2000000000000002</v>
      </c>
      <c r="B393" s="90" t="s">
        <v>187</v>
      </c>
      <c r="C393" s="90"/>
      <c r="D393" s="90"/>
      <c r="E393" s="20" t="s">
        <v>169</v>
      </c>
      <c r="F393" s="43"/>
      <c r="G393" s="23"/>
      <c r="H393" s="41">
        <f t="shared" si="13"/>
        <v>0</v>
      </c>
      <c r="I393" s="40"/>
    </row>
    <row r="394" spans="1:9" ht="32.1" customHeight="1">
      <c r="A394" s="42">
        <v>2.2999999999999998</v>
      </c>
      <c r="B394" s="91" t="s">
        <v>188</v>
      </c>
      <c r="C394" s="91"/>
      <c r="D394" s="91"/>
      <c r="E394" s="20" t="s">
        <v>172</v>
      </c>
      <c r="F394" s="48"/>
      <c r="G394" s="23"/>
      <c r="H394" s="41">
        <f t="shared" si="13"/>
        <v>0</v>
      </c>
      <c r="I394" s="40"/>
    </row>
    <row r="395" spans="1:9" ht="36.950000000000003" customHeight="1">
      <c r="A395" s="42">
        <v>2.4</v>
      </c>
      <c r="B395" s="91" t="s">
        <v>173</v>
      </c>
      <c r="C395" s="91"/>
      <c r="D395" s="91"/>
      <c r="E395" s="47" t="s">
        <v>154</v>
      </c>
      <c r="F395" s="48"/>
      <c r="G395" s="23"/>
      <c r="H395" s="41">
        <f t="shared" si="13"/>
        <v>0</v>
      </c>
      <c r="I395" s="40"/>
    </row>
    <row r="396" spans="1:9" ht="21.95" customHeight="1">
      <c r="A396" s="42">
        <v>2.5</v>
      </c>
      <c r="B396" s="101"/>
      <c r="C396" s="102"/>
      <c r="D396" s="103"/>
      <c r="E396" s="20"/>
      <c r="F396" s="43"/>
      <c r="G396" s="23"/>
      <c r="H396" s="41">
        <f t="shared" si="13"/>
        <v>0</v>
      </c>
      <c r="I396" s="40"/>
    </row>
    <row r="397" spans="1:9" ht="21.95" customHeight="1">
      <c r="A397" s="42">
        <v>2.6</v>
      </c>
      <c r="B397" s="90"/>
      <c r="C397" s="90"/>
      <c r="D397" s="90"/>
      <c r="E397" s="20"/>
      <c r="F397" s="43"/>
      <c r="G397" s="23"/>
      <c r="H397" s="41">
        <f t="shared" si="13"/>
        <v>0</v>
      </c>
      <c r="I397" s="40"/>
    </row>
    <row r="398" spans="1:9" ht="21.95" customHeight="1">
      <c r="A398" s="42">
        <v>2.7</v>
      </c>
      <c r="B398" s="94"/>
      <c r="C398" s="94"/>
      <c r="D398" s="94"/>
      <c r="E398" s="47"/>
      <c r="F398" s="48"/>
      <c r="G398" s="23"/>
      <c r="H398" s="41">
        <f t="shared" si="13"/>
        <v>0</v>
      </c>
      <c r="I398" s="40"/>
    </row>
    <row r="399" spans="1:9" ht="24.75" customHeight="1">
      <c r="A399" s="42">
        <v>2.8</v>
      </c>
      <c r="B399" s="94"/>
      <c r="C399" s="94"/>
      <c r="D399" s="94"/>
      <c r="E399" s="47"/>
      <c r="F399" s="48"/>
      <c r="G399" s="23"/>
      <c r="H399" s="41">
        <f t="shared" si="13"/>
        <v>0</v>
      </c>
      <c r="I399" s="40"/>
    </row>
    <row r="400" spans="1:9" ht="30.75" customHeight="1">
      <c r="A400" s="42">
        <v>2.9</v>
      </c>
      <c r="B400" s="95"/>
      <c r="C400" s="95"/>
      <c r="D400" s="95"/>
      <c r="E400" s="47"/>
      <c r="F400" s="48"/>
      <c r="G400" s="23"/>
      <c r="H400" s="41">
        <f t="shared" si="13"/>
        <v>0</v>
      </c>
      <c r="I400" s="40"/>
    </row>
    <row r="401" spans="1:9" ht="23.1" customHeight="1">
      <c r="A401" s="42" t="s">
        <v>40</v>
      </c>
      <c r="B401" s="90" t="s">
        <v>174</v>
      </c>
      <c r="C401" s="90"/>
      <c r="D401" s="90"/>
      <c r="E401" s="20" t="s">
        <v>121</v>
      </c>
      <c r="F401" s="43"/>
      <c r="G401" s="23"/>
      <c r="H401" s="49">
        <f t="shared" si="13"/>
        <v>0</v>
      </c>
      <c r="I401" s="40"/>
    </row>
    <row r="402" spans="1:9" ht="21.95" customHeight="1">
      <c r="A402" s="42" t="s">
        <v>44</v>
      </c>
      <c r="B402" s="90" t="s">
        <v>175</v>
      </c>
      <c r="C402" s="90"/>
      <c r="D402" s="90"/>
      <c r="E402" s="20" t="s">
        <v>154</v>
      </c>
      <c r="F402" s="43"/>
      <c r="G402" s="50"/>
      <c r="H402" s="44">
        <f>ROUND((H388+H391+H401+H389+H390)*G402,2)</f>
        <v>0</v>
      </c>
      <c r="I402" s="40"/>
    </row>
    <row r="403" spans="1:9" ht="21.95" customHeight="1">
      <c r="A403" s="42" t="s">
        <v>49</v>
      </c>
      <c r="B403" s="90" t="s">
        <v>176</v>
      </c>
      <c r="C403" s="90"/>
      <c r="D403" s="90"/>
      <c r="E403" s="20" t="s">
        <v>154</v>
      </c>
      <c r="F403" s="43"/>
      <c r="G403" s="50"/>
      <c r="H403" s="44">
        <f>ROUND((H388+H391+H401+H389+H390)*G402,2)</f>
        <v>0</v>
      </c>
      <c r="I403" s="40"/>
    </row>
    <row r="404" spans="1:9" ht="21.95" customHeight="1">
      <c r="A404" s="42" t="s">
        <v>177</v>
      </c>
      <c r="B404" s="90" t="s">
        <v>178</v>
      </c>
      <c r="C404" s="90"/>
      <c r="D404" s="90"/>
      <c r="E404" s="20" t="s">
        <v>154</v>
      </c>
      <c r="F404" s="43"/>
      <c r="G404" s="51"/>
      <c r="H404" s="44">
        <v>0</v>
      </c>
      <c r="I404" s="40"/>
    </row>
    <row r="405" spans="1:9" ht="21.95" customHeight="1">
      <c r="A405" s="42" t="s">
        <v>179</v>
      </c>
      <c r="B405" s="90" t="s">
        <v>180</v>
      </c>
      <c r="C405" s="90"/>
      <c r="D405" s="90"/>
      <c r="E405" s="20" t="s">
        <v>154</v>
      </c>
      <c r="F405" s="43"/>
      <c r="G405" s="51"/>
      <c r="H405" s="52">
        <v>0</v>
      </c>
      <c r="I405" s="40"/>
    </row>
    <row r="406" spans="1:9" ht="21.95" customHeight="1">
      <c r="A406" s="42" t="s">
        <v>181</v>
      </c>
      <c r="B406" s="90" t="s">
        <v>182</v>
      </c>
      <c r="C406" s="90"/>
      <c r="D406" s="90"/>
      <c r="E406" s="20" t="s">
        <v>154</v>
      </c>
      <c r="F406" s="43" t="s">
        <v>183</v>
      </c>
      <c r="G406" s="43"/>
      <c r="H406" s="44">
        <f>H387+H404+H405</f>
        <v>0</v>
      </c>
      <c r="I406" s="40"/>
    </row>
    <row r="407" spans="1:9" ht="23.1" customHeight="1">
      <c r="A407" s="42" t="s">
        <v>184</v>
      </c>
      <c r="B407" s="97"/>
      <c r="C407" s="98"/>
      <c r="D407" s="98"/>
      <c r="E407" s="98"/>
      <c r="F407" s="98"/>
      <c r="G407" s="99"/>
      <c r="H407" s="98"/>
      <c r="I407" s="100"/>
    </row>
    <row r="408" spans="1:9" ht="23.1" customHeight="1">
      <c r="A408" s="57"/>
      <c r="B408" s="58"/>
      <c r="C408" s="58"/>
      <c r="D408" s="58"/>
      <c r="E408" s="58"/>
      <c r="F408" s="58"/>
      <c r="G408" s="59"/>
      <c r="H408" s="58"/>
      <c r="I408" s="58"/>
    </row>
    <row r="409" spans="1:9" ht="23.1" customHeight="1">
      <c r="A409" s="57"/>
      <c r="B409" s="58"/>
      <c r="C409" s="58"/>
      <c r="D409" s="58"/>
      <c r="E409" s="58"/>
      <c r="F409" s="58"/>
      <c r="G409" s="59"/>
      <c r="H409" s="58"/>
      <c r="I409" s="58"/>
    </row>
    <row r="410" spans="1:9" ht="23.1" customHeight="1">
      <c r="A410" s="57"/>
      <c r="B410" s="58"/>
      <c r="C410" s="58"/>
      <c r="D410" s="58"/>
      <c r="E410" s="58"/>
      <c r="F410" s="58"/>
      <c r="G410" s="59"/>
      <c r="H410" s="58"/>
      <c r="I410" s="58"/>
    </row>
    <row r="411" spans="1:9" ht="23.1" customHeight="1">
      <c r="A411" s="57"/>
      <c r="B411" s="58"/>
      <c r="C411" s="58"/>
      <c r="D411" s="58"/>
      <c r="E411" s="58"/>
      <c r="F411" s="58"/>
      <c r="G411" s="59"/>
      <c r="H411" s="58"/>
      <c r="I411" s="58"/>
    </row>
    <row r="412" spans="1:9" ht="23.1" customHeight="1">
      <c r="A412" s="57"/>
      <c r="B412" s="58"/>
      <c r="C412" s="58"/>
      <c r="D412" s="58"/>
      <c r="E412" s="58"/>
      <c r="F412" s="58"/>
      <c r="G412" s="59"/>
      <c r="H412" s="58"/>
      <c r="I412" s="58"/>
    </row>
    <row r="413" spans="1:9" ht="23.1" customHeight="1">
      <c r="A413" s="92" t="s">
        <v>155</v>
      </c>
      <c r="B413" s="92"/>
      <c r="C413" s="92"/>
      <c r="D413" s="92"/>
      <c r="E413" s="92"/>
      <c r="F413" s="92"/>
      <c r="G413" s="92"/>
      <c r="H413" s="92"/>
      <c r="I413" s="92"/>
    </row>
    <row r="414" spans="1:9" ht="21.95" customHeight="1">
      <c r="A414" s="89" t="str">
        <f>A384</f>
        <v>工程名称:科达展厅扩建项目之8号楼屋顶加建土建、钢结构、幕墙工程</v>
      </c>
      <c r="B414" s="89"/>
      <c r="C414" s="89"/>
      <c r="D414" s="89"/>
      <c r="E414" s="89"/>
      <c r="F414" s="89"/>
      <c r="G414" s="93"/>
      <c r="H414" s="89"/>
      <c r="I414" s="89"/>
    </row>
    <row r="415" spans="1:9" ht="21.95" customHeight="1">
      <c r="A415" s="39" t="s">
        <v>156</v>
      </c>
      <c r="B415" s="40" t="str">
        <f>[1]分部分项工程量清单汇总!B20</f>
        <v>8-015</v>
      </c>
      <c r="C415" s="40" t="s">
        <v>157</v>
      </c>
      <c r="D415" s="90" t="str">
        <f>VLOOKUP(B415,[1]分部分项工程量清单汇总!B$1:H$65536,2,FALSE)</f>
        <v>预埋件（MJ-03/M5-M5) 制作、安装</v>
      </c>
      <c r="E415" s="90"/>
      <c r="F415" s="90"/>
      <c r="G415" s="87"/>
      <c r="H415" s="41" t="s">
        <v>158</v>
      </c>
      <c r="I415" s="20" t="str">
        <f>VLOOKUP(B415,[1]分部分项工程量清单汇总!B$1:H$65536,4,FALSE)</f>
        <v>套</v>
      </c>
    </row>
    <row r="416" spans="1:9" ht="30" customHeight="1">
      <c r="A416" s="42" t="s">
        <v>10</v>
      </c>
      <c r="B416" s="90" t="s">
        <v>159</v>
      </c>
      <c r="C416" s="90"/>
      <c r="D416" s="90"/>
      <c r="E416" s="20" t="s">
        <v>137</v>
      </c>
      <c r="F416" s="43" t="s">
        <v>160</v>
      </c>
      <c r="G416" s="43" t="s">
        <v>161</v>
      </c>
      <c r="H416" s="41" t="s">
        <v>162</v>
      </c>
      <c r="I416" s="20" t="s">
        <v>26</v>
      </c>
    </row>
    <row r="417" spans="1:9" ht="21.95" customHeight="1">
      <c r="A417" s="42" t="s">
        <v>163</v>
      </c>
      <c r="B417" s="90" t="s">
        <v>164</v>
      </c>
      <c r="C417" s="90"/>
      <c r="D417" s="90"/>
      <c r="E417" s="20" t="s">
        <v>154</v>
      </c>
      <c r="F417" s="43"/>
      <c r="G417" s="43"/>
      <c r="H417" s="44">
        <f>H418+H421+H431+H432+H433+H419</f>
        <v>0</v>
      </c>
      <c r="I417" s="40"/>
    </row>
    <row r="418" spans="1:9" ht="21.95" customHeight="1">
      <c r="A418" s="42">
        <v>1</v>
      </c>
      <c r="B418" s="90" t="s">
        <v>165</v>
      </c>
      <c r="C418" s="90"/>
      <c r="D418" s="90"/>
      <c r="E418" s="20" t="str">
        <f>I415</f>
        <v>套</v>
      </c>
      <c r="F418" s="43"/>
      <c r="G418" s="23"/>
      <c r="H418" s="44">
        <f t="shared" ref="H418:H431" si="14">ROUND(F418*G418,2)</f>
        <v>0</v>
      </c>
      <c r="I418" s="40"/>
    </row>
    <row r="419" spans="1:9" ht="21.95" customHeight="1">
      <c r="A419" s="42"/>
      <c r="B419" s="96" t="s">
        <v>189</v>
      </c>
      <c r="C419" s="96"/>
      <c r="D419" s="96"/>
      <c r="E419" s="53" t="str">
        <f>E418</f>
        <v>套</v>
      </c>
      <c r="F419" s="54"/>
      <c r="G419" s="23"/>
      <c r="H419" s="44">
        <f t="shared" si="14"/>
        <v>0</v>
      </c>
      <c r="I419" s="40"/>
    </row>
    <row r="420" spans="1:9" ht="21.95" customHeight="1">
      <c r="A420" s="42"/>
      <c r="B420" s="90"/>
      <c r="C420" s="90"/>
      <c r="D420" s="90"/>
      <c r="E420" s="20"/>
      <c r="F420" s="43"/>
      <c r="G420" s="43"/>
      <c r="H420" s="41"/>
      <c r="I420" s="40"/>
    </row>
    <row r="421" spans="1:9" ht="21.95" customHeight="1">
      <c r="A421" s="42">
        <v>2</v>
      </c>
      <c r="B421" s="90" t="s">
        <v>166</v>
      </c>
      <c r="C421" s="90"/>
      <c r="D421" s="90"/>
      <c r="E421" s="20" t="s">
        <v>154</v>
      </c>
      <c r="F421" s="43"/>
      <c r="G421" s="45"/>
      <c r="H421" s="44">
        <f>SUM(H422:H430)</f>
        <v>0</v>
      </c>
      <c r="I421" s="40"/>
    </row>
    <row r="422" spans="1:9" ht="32.1" customHeight="1">
      <c r="A422" s="42">
        <v>2.1</v>
      </c>
      <c r="B422" s="90" t="s">
        <v>190</v>
      </c>
      <c r="C422" s="90"/>
      <c r="D422" s="90"/>
      <c r="E422" s="20" t="s">
        <v>169</v>
      </c>
      <c r="F422" s="43"/>
      <c r="G422" s="23"/>
      <c r="H422" s="41">
        <f t="shared" si="14"/>
        <v>0</v>
      </c>
      <c r="I422" s="46"/>
    </row>
    <row r="423" spans="1:9" ht="30" customHeight="1">
      <c r="A423" s="42">
        <v>2.2000000000000002</v>
      </c>
      <c r="B423" s="90" t="s">
        <v>191</v>
      </c>
      <c r="C423" s="90"/>
      <c r="D423" s="90"/>
      <c r="E423" s="20" t="s">
        <v>169</v>
      </c>
      <c r="F423" s="43"/>
      <c r="G423" s="23"/>
      <c r="H423" s="41">
        <f t="shared" si="14"/>
        <v>0</v>
      </c>
      <c r="I423" s="40"/>
    </row>
    <row r="424" spans="1:9" ht="32.1" customHeight="1">
      <c r="A424" s="42">
        <v>2.2999999999999998</v>
      </c>
      <c r="B424" s="91" t="s">
        <v>192</v>
      </c>
      <c r="C424" s="91"/>
      <c r="D424" s="91"/>
      <c r="E424" s="47" t="s">
        <v>34</v>
      </c>
      <c r="F424" s="43"/>
      <c r="G424" s="23"/>
      <c r="H424" s="41">
        <f t="shared" si="14"/>
        <v>0</v>
      </c>
      <c r="I424" s="40"/>
    </row>
    <row r="425" spans="1:9" ht="36.950000000000003" customHeight="1">
      <c r="A425" s="42">
        <v>2.4</v>
      </c>
      <c r="B425" s="91" t="s">
        <v>170</v>
      </c>
      <c r="C425" s="91"/>
      <c r="D425" s="91"/>
      <c r="E425" s="20" t="s">
        <v>169</v>
      </c>
      <c r="F425" s="43"/>
      <c r="G425" s="23"/>
      <c r="H425" s="41">
        <f t="shared" si="14"/>
        <v>0</v>
      </c>
      <c r="I425" s="40"/>
    </row>
    <row r="426" spans="1:9" ht="35.1" customHeight="1">
      <c r="A426" s="42">
        <v>2.5</v>
      </c>
      <c r="B426" s="91" t="s">
        <v>173</v>
      </c>
      <c r="C426" s="91"/>
      <c r="D426" s="91"/>
      <c r="E426" s="20" t="s">
        <v>154</v>
      </c>
      <c r="F426" s="48"/>
      <c r="G426" s="23"/>
      <c r="H426" s="41">
        <f t="shared" si="14"/>
        <v>0</v>
      </c>
      <c r="I426" s="40"/>
    </row>
    <row r="427" spans="1:9" ht="21.95" customHeight="1">
      <c r="A427" s="42">
        <v>2.6</v>
      </c>
      <c r="B427" s="90"/>
      <c r="C427" s="90"/>
      <c r="D427" s="90"/>
      <c r="E427" s="20"/>
      <c r="F427" s="43"/>
      <c r="G427" s="23"/>
      <c r="H427" s="41">
        <f t="shared" si="14"/>
        <v>0</v>
      </c>
      <c r="I427" s="40"/>
    </row>
    <row r="428" spans="1:9" ht="21.95" customHeight="1">
      <c r="A428" s="42">
        <v>2.7</v>
      </c>
      <c r="B428" s="94"/>
      <c r="C428" s="94"/>
      <c r="D428" s="94"/>
      <c r="E428" s="47"/>
      <c r="F428" s="48"/>
      <c r="G428" s="23"/>
      <c r="H428" s="41">
        <f t="shared" si="14"/>
        <v>0</v>
      </c>
      <c r="I428" s="40"/>
    </row>
    <row r="429" spans="1:9" ht="24.75" customHeight="1">
      <c r="A429" s="42">
        <v>2.8</v>
      </c>
      <c r="B429" s="94"/>
      <c r="C429" s="94"/>
      <c r="D429" s="94"/>
      <c r="E429" s="47"/>
      <c r="F429" s="48"/>
      <c r="G429" s="23"/>
      <c r="H429" s="41">
        <f t="shared" si="14"/>
        <v>0</v>
      </c>
      <c r="I429" s="40"/>
    </row>
    <row r="430" spans="1:9" ht="30.75" customHeight="1">
      <c r="A430" s="42">
        <v>2.9</v>
      </c>
      <c r="B430" s="95"/>
      <c r="C430" s="95"/>
      <c r="D430" s="95"/>
      <c r="E430" s="47"/>
      <c r="F430" s="48"/>
      <c r="G430" s="23"/>
      <c r="H430" s="41">
        <f t="shared" si="14"/>
        <v>0</v>
      </c>
      <c r="I430" s="40"/>
    </row>
    <row r="431" spans="1:9" ht="23.1" customHeight="1">
      <c r="A431" s="42" t="s">
        <v>40</v>
      </c>
      <c r="B431" s="90" t="s">
        <v>174</v>
      </c>
      <c r="C431" s="90"/>
      <c r="D431" s="90"/>
      <c r="E431" s="20" t="s">
        <v>121</v>
      </c>
      <c r="F431" s="43"/>
      <c r="G431" s="23"/>
      <c r="H431" s="49">
        <f t="shared" si="14"/>
        <v>0</v>
      </c>
      <c r="I431" s="40"/>
    </row>
    <row r="432" spans="1:9" ht="21.95" customHeight="1">
      <c r="A432" s="42" t="s">
        <v>44</v>
      </c>
      <c r="B432" s="90" t="s">
        <v>175</v>
      </c>
      <c r="C432" s="90"/>
      <c r="D432" s="90"/>
      <c r="E432" s="20" t="s">
        <v>154</v>
      </c>
      <c r="F432" s="43"/>
      <c r="G432" s="50"/>
      <c r="H432" s="44">
        <f>ROUND((H418+H421+H431+H419+H420)*G432,2)</f>
        <v>0</v>
      </c>
      <c r="I432" s="40"/>
    </row>
    <row r="433" spans="1:9" ht="21.95" customHeight="1">
      <c r="A433" s="42" t="s">
        <v>49</v>
      </c>
      <c r="B433" s="90" t="s">
        <v>176</v>
      </c>
      <c r="C433" s="90"/>
      <c r="D433" s="90"/>
      <c r="E433" s="20" t="s">
        <v>154</v>
      </c>
      <c r="F433" s="43"/>
      <c r="G433" s="50"/>
      <c r="H433" s="44">
        <f>ROUND((H418+H421+H431+H419+H420)*G432,2)</f>
        <v>0</v>
      </c>
      <c r="I433" s="40"/>
    </row>
    <row r="434" spans="1:9" ht="21.95" customHeight="1">
      <c r="A434" s="42" t="s">
        <v>177</v>
      </c>
      <c r="B434" s="90" t="s">
        <v>178</v>
      </c>
      <c r="C434" s="90"/>
      <c r="D434" s="90"/>
      <c r="E434" s="20" t="s">
        <v>154</v>
      </c>
      <c r="F434" s="43"/>
      <c r="G434" s="51"/>
      <c r="H434" s="44">
        <v>0</v>
      </c>
      <c r="I434" s="40"/>
    </row>
    <row r="435" spans="1:9" ht="21.95" customHeight="1">
      <c r="A435" s="42" t="s">
        <v>179</v>
      </c>
      <c r="B435" s="90" t="s">
        <v>180</v>
      </c>
      <c r="C435" s="90"/>
      <c r="D435" s="90"/>
      <c r="E435" s="20" t="s">
        <v>154</v>
      </c>
      <c r="F435" s="43"/>
      <c r="G435" s="51"/>
      <c r="H435" s="52">
        <v>0</v>
      </c>
      <c r="I435" s="40"/>
    </row>
    <row r="436" spans="1:9" ht="21.95" customHeight="1">
      <c r="A436" s="42" t="s">
        <v>181</v>
      </c>
      <c r="B436" s="90" t="s">
        <v>182</v>
      </c>
      <c r="C436" s="90"/>
      <c r="D436" s="90"/>
      <c r="E436" s="20" t="s">
        <v>154</v>
      </c>
      <c r="F436" s="43" t="s">
        <v>183</v>
      </c>
      <c r="G436" s="43"/>
      <c r="H436" s="44">
        <f>H417+H434+H435</f>
        <v>0</v>
      </c>
      <c r="I436" s="40"/>
    </row>
    <row r="437" spans="1:9" ht="23.1" customHeight="1">
      <c r="A437" s="42" t="s">
        <v>184</v>
      </c>
      <c r="B437" s="97"/>
      <c r="C437" s="98"/>
      <c r="D437" s="98"/>
      <c r="E437" s="98"/>
      <c r="F437" s="98"/>
      <c r="G437" s="99"/>
      <c r="H437" s="98"/>
      <c r="I437" s="100"/>
    </row>
    <row r="438" spans="1:9" ht="23.1" customHeight="1">
      <c r="A438" s="57"/>
      <c r="B438" s="58"/>
      <c r="C438" s="58"/>
      <c r="D438" s="58"/>
      <c r="E438" s="58"/>
      <c r="F438" s="58"/>
      <c r="G438" s="59"/>
      <c r="H438" s="58"/>
      <c r="I438" s="58"/>
    </row>
    <row r="439" spans="1:9" ht="23.1" customHeight="1">
      <c r="A439" s="57"/>
      <c r="B439" s="58"/>
      <c r="C439" s="58"/>
      <c r="D439" s="58"/>
      <c r="E439" s="58"/>
      <c r="F439" s="58"/>
      <c r="G439" s="59"/>
      <c r="H439" s="58"/>
      <c r="I439" s="58"/>
    </row>
    <row r="440" spans="1:9" ht="23.1" customHeight="1">
      <c r="A440" s="57"/>
      <c r="B440" s="58"/>
      <c r="C440" s="58"/>
      <c r="D440" s="58"/>
      <c r="E440" s="58"/>
      <c r="F440" s="58"/>
      <c r="G440" s="59"/>
      <c r="H440" s="58"/>
      <c r="I440" s="58"/>
    </row>
    <row r="441" spans="1:9" ht="23.1" customHeight="1">
      <c r="A441" s="57"/>
      <c r="B441" s="58"/>
      <c r="C441" s="58"/>
      <c r="D441" s="58"/>
      <c r="E441" s="58"/>
      <c r="F441" s="58"/>
      <c r="G441" s="59"/>
      <c r="H441" s="58"/>
      <c r="I441" s="58"/>
    </row>
    <row r="442" spans="1:9" ht="23.1" customHeight="1">
      <c r="A442" s="92" t="s">
        <v>155</v>
      </c>
      <c r="B442" s="92"/>
      <c r="C442" s="92"/>
      <c r="D442" s="92"/>
      <c r="E442" s="92"/>
      <c r="F442" s="92"/>
      <c r="G442" s="92"/>
      <c r="H442" s="92"/>
      <c r="I442" s="92"/>
    </row>
    <row r="443" spans="1:9" ht="21.95" customHeight="1">
      <c r="A443" s="89" t="str">
        <f>A414</f>
        <v>工程名称:科达展厅扩建项目之8号楼屋顶加建土建、钢结构、幕墙工程</v>
      </c>
      <c r="B443" s="89"/>
      <c r="C443" s="89"/>
      <c r="D443" s="89"/>
      <c r="E443" s="89"/>
      <c r="F443" s="89"/>
      <c r="G443" s="93"/>
      <c r="H443" s="89"/>
      <c r="I443" s="89"/>
    </row>
    <row r="444" spans="1:9" ht="21.95" customHeight="1">
      <c r="A444" s="39" t="s">
        <v>156</v>
      </c>
      <c r="B444" s="40" t="str">
        <f>[1]分部分项工程量清单汇总!B21</f>
        <v>8-016</v>
      </c>
      <c r="C444" s="40" t="s">
        <v>157</v>
      </c>
      <c r="D444" s="90" t="str">
        <f>VLOOKUP(B444,[1]分部分项工程量清单汇总!B$1:H$65536,2,FALSE)</f>
        <v>玻璃幕墙</v>
      </c>
      <c r="E444" s="90"/>
      <c r="F444" s="90"/>
      <c r="G444" s="87"/>
      <c r="H444" s="41" t="s">
        <v>158</v>
      </c>
      <c r="I444" s="20" t="str">
        <f>VLOOKUP(B444,[1]分部分项工程量清单汇总!B$1:H$65536,4,FALSE)</f>
        <v>m2</v>
      </c>
    </row>
    <row r="445" spans="1:9" ht="30" customHeight="1">
      <c r="A445" s="42" t="s">
        <v>10</v>
      </c>
      <c r="B445" s="90" t="s">
        <v>159</v>
      </c>
      <c r="C445" s="90"/>
      <c r="D445" s="90"/>
      <c r="E445" s="20" t="s">
        <v>137</v>
      </c>
      <c r="F445" s="43" t="s">
        <v>160</v>
      </c>
      <c r="G445" s="43" t="s">
        <v>161</v>
      </c>
      <c r="H445" s="41" t="s">
        <v>162</v>
      </c>
      <c r="I445" s="20" t="s">
        <v>26</v>
      </c>
    </row>
    <row r="446" spans="1:9" ht="21.95" customHeight="1">
      <c r="A446" s="42" t="s">
        <v>163</v>
      </c>
      <c r="B446" s="90" t="s">
        <v>164</v>
      </c>
      <c r="C446" s="90"/>
      <c r="D446" s="90"/>
      <c r="E446" s="20" t="s">
        <v>154</v>
      </c>
      <c r="F446" s="43"/>
      <c r="G446" s="43"/>
      <c r="H446" s="44">
        <f>H447+H450+H460+H461+H462</f>
        <v>0</v>
      </c>
      <c r="I446" s="40"/>
    </row>
    <row r="447" spans="1:9" ht="21.95" customHeight="1">
      <c r="A447" s="42">
        <v>1</v>
      </c>
      <c r="B447" s="90" t="s">
        <v>165</v>
      </c>
      <c r="C447" s="90"/>
      <c r="D447" s="90"/>
      <c r="E447" s="20" t="str">
        <f>I444</f>
        <v>m2</v>
      </c>
      <c r="F447" s="43"/>
      <c r="G447" s="23"/>
      <c r="H447" s="44">
        <f t="shared" ref="H447:H460" si="15">ROUND(F447*G447,2)</f>
        <v>0</v>
      </c>
      <c r="I447" s="40"/>
    </row>
    <row r="448" spans="1:9" ht="21.95" customHeight="1">
      <c r="A448" s="42"/>
      <c r="B448" s="90"/>
      <c r="C448" s="90"/>
      <c r="D448" s="90"/>
      <c r="E448" s="20"/>
      <c r="F448" s="43"/>
      <c r="G448" s="43"/>
      <c r="H448" s="41"/>
      <c r="I448" s="40"/>
    </row>
    <row r="449" spans="1:9" ht="21.95" customHeight="1">
      <c r="A449" s="42"/>
      <c r="B449" s="90"/>
      <c r="C449" s="90"/>
      <c r="D449" s="90"/>
      <c r="E449" s="20"/>
      <c r="F449" s="43"/>
      <c r="G449" s="43"/>
      <c r="H449" s="41"/>
      <c r="I449" s="40"/>
    </row>
    <row r="450" spans="1:9" ht="21.95" customHeight="1">
      <c r="A450" s="42">
        <v>2</v>
      </c>
      <c r="B450" s="90" t="s">
        <v>166</v>
      </c>
      <c r="C450" s="90"/>
      <c r="D450" s="90"/>
      <c r="E450" s="20" t="s">
        <v>154</v>
      </c>
      <c r="F450" s="43"/>
      <c r="G450" s="45"/>
      <c r="H450" s="44">
        <f>SUM(H451:H459)</f>
        <v>0</v>
      </c>
      <c r="I450" s="40"/>
    </row>
    <row r="451" spans="1:9" ht="32.1" customHeight="1">
      <c r="A451" s="42">
        <v>2.1</v>
      </c>
      <c r="B451" s="90" t="s">
        <v>200</v>
      </c>
      <c r="C451" s="90"/>
      <c r="D451" s="90"/>
      <c r="E451" s="20" t="s">
        <v>169</v>
      </c>
      <c r="F451" s="43"/>
      <c r="G451" s="23"/>
      <c r="H451" s="41">
        <f t="shared" si="15"/>
        <v>0</v>
      </c>
      <c r="I451" s="46"/>
    </row>
    <row r="452" spans="1:9" ht="30" customHeight="1">
      <c r="A452" s="42">
        <v>2.2000000000000002</v>
      </c>
      <c r="B452" s="90" t="s">
        <v>201</v>
      </c>
      <c r="C452" s="90"/>
      <c r="D452" s="90"/>
      <c r="E452" s="20" t="s">
        <v>34</v>
      </c>
      <c r="F452" s="43"/>
      <c r="G452" s="23"/>
      <c r="H452" s="41">
        <f t="shared" si="15"/>
        <v>0</v>
      </c>
      <c r="I452" s="40"/>
    </row>
    <row r="453" spans="1:9" ht="32.1" customHeight="1">
      <c r="A453" s="42">
        <v>2.2999999999999998</v>
      </c>
      <c r="B453" s="91" t="s">
        <v>171</v>
      </c>
      <c r="C453" s="91"/>
      <c r="D453" s="91"/>
      <c r="E453" s="47" t="s">
        <v>172</v>
      </c>
      <c r="F453" s="48"/>
      <c r="G453" s="23"/>
      <c r="H453" s="41">
        <f t="shared" si="15"/>
        <v>0</v>
      </c>
      <c r="I453" s="40"/>
    </row>
    <row r="454" spans="1:9" ht="36.950000000000003" customHeight="1">
      <c r="A454" s="42">
        <v>2.4</v>
      </c>
      <c r="B454" s="91" t="s">
        <v>202</v>
      </c>
      <c r="C454" s="91"/>
      <c r="D454" s="91"/>
      <c r="E454" s="47" t="s">
        <v>169</v>
      </c>
      <c r="F454" s="48"/>
      <c r="G454" s="23"/>
      <c r="H454" s="41">
        <f t="shared" si="15"/>
        <v>0</v>
      </c>
      <c r="I454" s="40"/>
    </row>
    <row r="455" spans="1:9" ht="32.1" customHeight="1">
      <c r="A455" s="42">
        <v>2.5</v>
      </c>
      <c r="B455" s="91" t="s">
        <v>173</v>
      </c>
      <c r="C455" s="91"/>
      <c r="D455" s="91"/>
      <c r="E455" s="47" t="s">
        <v>154</v>
      </c>
      <c r="F455" s="48"/>
      <c r="G455" s="23"/>
      <c r="H455" s="41">
        <f t="shared" si="15"/>
        <v>0</v>
      </c>
      <c r="I455" s="40"/>
    </row>
    <row r="456" spans="1:9" ht="24" customHeight="1">
      <c r="A456" s="42">
        <v>2.6</v>
      </c>
      <c r="B456" s="91"/>
      <c r="C456" s="91"/>
      <c r="D456" s="91"/>
      <c r="E456" s="47"/>
      <c r="F456" s="48"/>
      <c r="G456" s="23"/>
      <c r="H456" s="41">
        <f t="shared" si="15"/>
        <v>0</v>
      </c>
      <c r="I456" s="40"/>
    </row>
    <row r="457" spans="1:9" ht="21.95" customHeight="1">
      <c r="A457" s="42">
        <v>2.7</v>
      </c>
      <c r="B457" s="94"/>
      <c r="C457" s="94"/>
      <c r="D457" s="94"/>
      <c r="E457" s="47"/>
      <c r="F457" s="48"/>
      <c r="G457" s="23"/>
      <c r="H457" s="41">
        <f t="shared" si="15"/>
        <v>0</v>
      </c>
      <c r="I457" s="40"/>
    </row>
    <row r="458" spans="1:9" ht="24.75" customHeight="1">
      <c r="A458" s="42">
        <v>2.8</v>
      </c>
      <c r="B458" s="94"/>
      <c r="C458" s="94"/>
      <c r="D458" s="94"/>
      <c r="E458" s="47"/>
      <c r="F458" s="48"/>
      <c r="G458" s="23"/>
      <c r="H458" s="41">
        <f t="shared" si="15"/>
        <v>0</v>
      </c>
      <c r="I458" s="40"/>
    </row>
    <row r="459" spans="1:9" ht="30.75" customHeight="1">
      <c r="A459" s="42">
        <v>2.9</v>
      </c>
      <c r="B459" s="95"/>
      <c r="C459" s="95"/>
      <c r="D459" s="95"/>
      <c r="E459" s="47"/>
      <c r="F459" s="48"/>
      <c r="G459" s="23"/>
      <c r="H459" s="41">
        <f t="shared" si="15"/>
        <v>0</v>
      </c>
      <c r="I459" s="40"/>
    </row>
    <row r="460" spans="1:9" ht="23.1" customHeight="1">
      <c r="A460" s="42" t="s">
        <v>40</v>
      </c>
      <c r="B460" s="90" t="s">
        <v>174</v>
      </c>
      <c r="C460" s="90"/>
      <c r="D460" s="90"/>
      <c r="E460" s="20" t="s">
        <v>121</v>
      </c>
      <c r="F460" s="43"/>
      <c r="G460" s="23"/>
      <c r="H460" s="49">
        <f t="shared" si="15"/>
        <v>0</v>
      </c>
      <c r="I460" s="40"/>
    </row>
    <row r="461" spans="1:9" ht="21.95" customHeight="1">
      <c r="A461" s="42" t="s">
        <v>44</v>
      </c>
      <c r="B461" s="90" t="s">
        <v>175</v>
      </c>
      <c r="C461" s="90"/>
      <c r="D461" s="90"/>
      <c r="E461" s="20" t="s">
        <v>154</v>
      </c>
      <c r="F461" s="43"/>
      <c r="G461" s="50"/>
      <c r="H461" s="44">
        <f>ROUND((H447+H450+H460+H448+H449)*G461,2)</f>
        <v>0</v>
      </c>
      <c r="I461" s="40"/>
    </row>
    <row r="462" spans="1:9" ht="21.95" customHeight="1">
      <c r="A462" s="42" t="s">
        <v>49</v>
      </c>
      <c r="B462" s="90" t="s">
        <v>176</v>
      </c>
      <c r="C462" s="90"/>
      <c r="D462" s="90"/>
      <c r="E462" s="20" t="s">
        <v>154</v>
      </c>
      <c r="F462" s="43"/>
      <c r="G462" s="50"/>
      <c r="H462" s="44">
        <f>ROUND((H447+H450+H460+H448+H449)*G461,2)</f>
        <v>0</v>
      </c>
      <c r="I462" s="40"/>
    </row>
    <row r="463" spans="1:9" ht="21.95" customHeight="1">
      <c r="A463" s="42" t="s">
        <v>177</v>
      </c>
      <c r="B463" s="90" t="s">
        <v>178</v>
      </c>
      <c r="C463" s="90"/>
      <c r="D463" s="90"/>
      <c r="E463" s="20" t="s">
        <v>154</v>
      </c>
      <c r="F463" s="43"/>
      <c r="G463" s="51"/>
      <c r="H463" s="44">
        <v>0</v>
      </c>
      <c r="I463" s="40"/>
    </row>
    <row r="464" spans="1:9" ht="21.95" customHeight="1">
      <c r="A464" s="42" t="s">
        <v>179</v>
      </c>
      <c r="B464" s="90" t="s">
        <v>180</v>
      </c>
      <c r="C464" s="90"/>
      <c r="D464" s="90"/>
      <c r="E464" s="20" t="s">
        <v>154</v>
      </c>
      <c r="F464" s="43"/>
      <c r="G464" s="51"/>
      <c r="H464" s="52">
        <v>0</v>
      </c>
      <c r="I464" s="40"/>
    </row>
    <row r="465" spans="1:9" ht="21.95" customHeight="1">
      <c r="A465" s="42" t="s">
        <v>181</v>
      </c>
      <c r="B465" s="90" t="s">
        <v>182</v>
      </c>
      <c r="C465" s="90"/>
      <c r="D465" s="90"/>
      <c r="E465" s="20" t="s">
        <v>154</v>
      </c>
      <c r="F465" s="43" t="s">
        <v>183</v>
      </c>
      <c r="G465" s="43"/>
      <c r="H465" s="44">
        <f>H446+H463+H464</f>
        <v>0</v>
      </c>
      <c r="I465" s="40"/>
    </row>
    <row r="466" spans="1:9" ht="23.1" customHeight="1">
      <c r="A466" s="42" t="s">
        <v>184</v>
      </c>
      <c r="B466" s="97"/>
      <c r="C466" s="98"/>
      <c r="D466" s="98"/>
      <c r="E466" s="98"/>
      <c r="F466" s="98"/>
      <c r="G466" s="99"/>
      <c r="H466" s="98"/>
      <c r="I466" s="100"/>
    </row>
    <row r="467" spans="1:9" ht="23.1" customHeight="1">
      <c r="A467" s="57"/>
      <c r="B467" s="58"/>
      <c r="C467" s="58"/>
      <c r="D467" s="58"/>
      <c r="E467" s="58"/>
      <c r="F467" s="58"/>
      <c r="G467" s="59"/>
      <c r="H467" s="58"/>
      <c r="I467" s="58"/>
    </row>
    <row r="468" spans="1:9" ht="23.1" customHeight="1">
      <c r="A468" s="57"/>
      <c r="B468" s="58"/>
      <c r="C468" s="58"/>
      <c r="D468" s="58"/>
      <c r="E468" s="58"/>
      <c r="F468" s="58"/>
      <c r="G468" s="59"/>
      <c r="H468" s="58"/>
      <c r="I468" s="58"/>
    </row>
    <row r="469" spans="1:9" ht="23.1" customHeight="1">
      <c r="A469" s="57"/>
      <c r="B469" s="58"/>
      <c r="C469" s="58"/>
      <c r="D469" s="58"/>
      <c r="E469" s="58"/>
      <c r="F469" s="58"/>
      <c r="G469" s="59"/>
      <c r="H469" s="58"/>
      <c r="I469" s="58"/>
    </row>
    <row r="470" spans="1:9" ht="23.1" customHeight="1">
      <c r="A470" s="57"/>
      <c r="B470" s="58"/>
      <c r="C470" s="58"/>
      <c r="D470" s="58"/>
      <c r="E470" s="58"/>
      <c r="F470" s="58"/>
      <c r="G470" s="59"/>
      <c r="H470" s="58"/>
      <c r="I470" s="58"/>
    </row>
    <row r="471" spans="1:9" ht="23.1" customHeight="1">
      <c r="A471" s="92" t="s">
        <v>155</v>
      </c>
      <c r="B471" s="92"/>
      <c r="C471" s="92"/>
      <c r="D471" s="92"/>
      <c r="E471" s="92"/>
      <c r="F471" s="92"/>
      <c r="G471" s="92"/>
      <c r="H471" s="92"/>
      <c r="I471" s="92"/>
    </row>
    <row r="472" spans="1:9" ht="21.95" customHeight="1">
      <c r="A472" s="89" t="str">
        <f>A443</f>
        <v>工程名称:科达展厅扩建项目之8号楼屋顶加建土建、钢结构、幕墙工程</v>
      </c>
      <c r="B472" s="89"/>
      <c r="C472" s="89"/>
      <c r="D472" s="89"/>
      <c r="E472" s="89"/>
      <c r="F472" s="89"/>
      <c r="G472" s="93"/>
      <c r="H472" s="89"/>
      <c r="I472" s="89"/>
    </row>
    <row r="473" spans="1:9" ht="21.95" customHeight="1">
      <c r="A473" s="39" t="s">
        <v>156</v>
      </c>
      <c r="B473" s="40" t="str">
        <f>[1]分部分项工程量清单汇总!B22</f>
        <v>8-017</v>
      </c>
      <c r="C473" s="40" t="s">
        <v>157</v>
      </c>
      <c r="D473" s="90" t="str">
        <f>VLOOKUP(B473,[1]分部分项工程量清单汇总!B$1:H$65536,2,FALSE)</f>
        <v>2.5mm厚铝板幕墙</v>
      </c>
      <c r="E473" s="90"/>
      <c r="F473" s="90"/>
      <c r="G473" s="87"/>
      <c r="H473" s="41" t="s">
        <v>158</v>
      </c>
      <c r="I473" s="20" t="str">
        <f>VLOOKUP(B473,[1]分部分项工程量清单汇总!B$1:H$65536,4,FALSE)</f>
        <v>m2</v>
      </c>
    </row>
    <row r="474" spans="1:9" ht="30" customHeight="1">
      <c r="A474" s="42" t="s">
        <v>10</v>
      </c>
      <c r="B474" s="90" t="s">
        <v>159</v>
      </c>
      <c r="C474" s="90"/>
      <c r="D474" s="90"/>
      <c r="E474" s="20" t="s">
        <v>137</v>
      </c>
      <c r="F474" s="43" t="s">
        <v>160</v>
      </c>
      <c r="G474" s="43" t="s">
        <v>161</v>
      </c>
      <c r="H474" s="41" t="s">
        <v>162</v>
      </c>
      <c r="I474" s="20" t="s">
        <v>26</v>
      </c>
    </row>
    <row r="475" spans="1:9" ht="21.95" customHeight="1">
      <c r="A475" s="42" t="s">
        <v>163</v>
      </c>
      <c r="B475" s="90" t="s">
        <v>164</v>
      </c>
      <c r="C475" s="90"/>
      <c r="D475" s="90"/>
      <c r="E475" s="20" t="s">
        <v>154</v>
      </c>
      <c r="F475" s="43"/>
      <c r="G475" s="43"/>
      <c r="H475" s="44">
        <f>H476+H479+H489+H490+H491</f>
        <v>0</v>
      </c>
      <c r="I475" s="40"/>
    </row>
    <row r="476" spans="1:9" ht="21.95" customHeight="1">
      <c r="A476" s="42">
        <v>1</v>
      </c>
      <c r="B476" s="90" t="s">
        <v>165</v>
      </c>
      <c r="C476" s="90"/>
      <c r="D476" s="90"/>
      <c r="E476" s="20" t="str">
        <f>I473</f>
        <v>m2</v>
      </c>
      <c r="F476" s="43"/>
      <c r="G476" s="23"/>
      <c r="H476" s="44">
        <f t="shared" ref="H476:H489" si="16">ROUND(F476*G476,2)</f>
        <v>0</v>
      </c>
      <c r="I476" s="40"/>
    </row>
    <row r="477" spans="1:9" ht="21.95" customHeight="1">
      <c r="A477" s="42"/>
      <c r="B477" s="90"/>
      <c r="C477" s="90"/>
      <c r="D477" s="90"/>
      <c r="E477" s="20"/>
      <c r="F477" s="43"/>
      <c r="G477" s="43"/>
      <c r="H477" s="41"/>
      <c r="I477" s="40"/>
    </row>
    <row r="478" spans="1:9" ht="21.95" customHeight="1">
      <c r="A478" s="42"/>
      <c r="B478" s="90"/>
      <c r="C478" s="90"/>
      <c r="D478" s="90"/>
      <c r="E478" s="20"/>
      <c r="F478" s="43"/>
      <c r="G478" s="43"/>
      <c r="H478" s="41"/>
      <c r="I478" s="40"/>
    </row>
    <row r="479" spans="1:9" ht="21.95" customHeight="1">
      <c r="A479" s="42">
        <v>2</v>
      </c>
      <c r="B479" s="90" t="s">
        <v>166</v>
      </c>
      <c r="C479" s="90"/>
      <c r="D479" s="90"/>
      <c r="E479" s="20" t="s">
        <v>154</v>
      </c>
      <c r="F479" s="43"/>
      <c r="G479" s="45"/>
      <c r="H479" s="44">
        <f>SUM(H480:H488)</f>
        <v>0</v>
      </c>
      <c r="I479" s="40"/>
    </row>
    <row r="480" spans="1:9" ht="32.1" customHeight="1">
      <c r="A480" s="42">
        <v>2.1</v>
      </c>
      <c r="B480" s="90" t="s">
        <v>194</v>
      </c>
      <c r="C480" s="90"/>
      <c r="D480" s="90"/>
      <c r="E480" s="20" t="s">
        <v>34</v>
      </c>
      <c r="F480" s="43"/>
      <c r="G480" s="23"/>
      <c r="H480" s="41">
        <f t="shared" si="16"/>
        <v>0</v>
      </c>
      <c r="I480" s="46"/>
    </row>
    <row r="481" spans="1:9" ht="30" customHeight="1">
      <c r="A481" s="42">
        <v>2.2000000000000002</v>
      </c>
      <c r="B481" s="90" t="s">
        <v>193</v>
      </c>
      <c r="C481" s="90"/>
      <c r="D481" s="90"/>
      <c r="E481" s="20" t="s">
        <v>169</v>
      </c>
      <c r="F481" s="43"/>
      <c r="G481" s="23"/>
      <c r="H481" s="41">
        <f t="shared" si="16"/>
        <v>0</v>
      </c>
      <c r="I481" s="40"/>
    </row>
    <row r="482" spans="1:9" ht="32.1" customHeight="1">
      <c r="A482" s="42">
        <v>2.2999999999999998</v>
      </c>
      <c r="B482" s="90" t="s">
        <v>171</v>
      </c>
      <c r="C482" s="90"/>
      <c r="D482" s="90"/>
      <c r="E482" s="47" t="s">
        <v>172</v>
      </c>
      <c r="F482" s="48"/>
      <c r="G482" s="23"/>
      <c r="H482" s="41">
        <f t="shared" si="16"/>
        <v>0</v>
      </c>
      <c r="I482" s="40"/>
    </row>
    <row r="483" spans="1:9" ht="36.950000000000003" customHeight="1">
      <c r="A483" s="42">
        <v>2.4</v>
      </c>
      <c r="B483" s="91" t="s">
        <v>170</v>
      </c>
      <c r="C483" s="91"/>
      <c r="D483" s="91"/>
      <c r="E483" s="47" t="s">
        <v>169</v>
      </c>
      <c r="F483" s="48"/>
      <c r="G483" s="23"/>
      <c r="H483" s="41">
        <f t="shared" si="16"/>
        <v>0</v>
      </c>
      <c r="I483" s="40"/>
    </row>
    <row r="484" spans="1:9" ht="30.95" customHeight="1">
      <c r="A484" s="42">
        <v>2.5</v>
      </c>
      <c r="B484" s="91" t="s">
        <v>173</v>
      </c>
      <c r="C484" s="91"/>
      <c r="D484" s="91"/>
      <c r="E484" s="47" t="s">
        <v>154</v>
      </c>
      <c r="F484" s="48"/>
      <c r="G484" s="23"/>
      <c r="H484" s="41">
        <f t="shared" si="16"/>
        <v>0</v>
      </c>
      <c r="I484" s="40"/>
    </row>
    <row r="485" spans="1:9" ht="21.95" customHeight="1">
      <c r="A485" s="42">
        <v>2.6</v>
      </c>
      <c r="B485" s="90"/>
      <c r="C485" s="90"/>
      <c r="D485" s="90"/>
      <c r="E485" s="20"/>
      <c r="F485" s="43"/>
      <c r="G485" s="23"/>
      <c r="H485" s="41">
        <f t="shared" si="16"/>
        <v>0</v>
      </c>
      <c r="I485" s="40"/>
    </row>
    <row r="486" spans="1:9" ht="21.95" customHeight="1">
      <c r="A486" s="42">
        <v>2.7</v>
      </c>
      <c r="B486" s="94"/>
      <c r="C486" s="94"/>
      <c r="D486" s="94"/>
      <c r="E486" s="47"/>
      <c r="F486" s="48"/>
      <c r="G486" s="23"/>
      <c r="H486" s="41">
        <f t="shared" si="16"/>
        <v>0</v>
      </c>
      <c r="I486" s="40"/>
    </row>
    <row r="487" spans="1:9" ht="24.75" customHeight="1">
      <c r="A487" s="42">
        <v>2.8</v>
      </c>
      <c r="B487" s="94"/>
      <c r="C487" s="94"/>
      <c r="D487" s="94"/>
      <c r="E487" s="47"/>
      <c r="F487" s="48"/>
      <c r="G487" s="23"/>
      <c r="H487" s="41">
        <f t="shared" si="16"/>
        <v>0</v>
      </c>
      <c r="I487" s="40"/>
    </row>
    <row r="488" spans="1:9" ht="30.75" customHeight="1">
      <c r="A488" s="42">
        <v>2.9</v>
      </c>
      <c r="B488" s="95"/>
      <c r="C488" s="95"/>
      <c r="D488" s="95"/>
      <c r="E488" s="47"/>
      <c r="F488" s="48"/>
      <c r="G488" s="23"/>
      <c r="H488" s="41">
        <f t="shared" si="16"/>
        <v>0</v>
      </c>
      <c r="I488" s="40"/>
    </row>
    <row r="489" spans="1:9" ht="23.1" customHeight="1">
      <c r="A489" s="42" t="s">
        <v>40</v>
      </c>
      <c r="B489" s="90" t="s">
        <v>174</v>
      </c>
      <c r="C489" s="90"/>
      <c r="D489" s="90"/>
      <c r="E489" s="20" t="s">
        <v>121</v>
      </c>
      <c r="F489" s="43"/>
      <c r="G489" s="23"/>
      <c r="H489" s="49">
        <f t="shared" si="16"/>
        <v>0</v>
      </c>
      <c r="I489" s="40"/>
    </row>
    <row r="490" spans="1:9" ht="21.95" customHeight="1">
      <c r="A490" s="42" t="s">
        <v>44</v>
      </c>
      <c r="B490" s="90" t="s">
        <v>175</v>
      </c>
      <c r="C490" s="90"/>
      <c r="D490" s="90"/>
      <c r="E490" s="20" t="s">
        <v>154</v>
      </c>
      <c r="F490" s="43"/>
      <c r="G490" s="50"/>
      <c r="H490" s="44">
        <f>ROUND((H476+H479+H489+H477+H478)*G490,2)</f>
        <v>0</v>
      </c>
      <c r="I490" s="40"/>
    </row>
    <row r="491" spans="1:9" ht="21.95" customHeight="1">
      <c r="A491" s="42" t="s">
        <v>49</v>
      </c>
      <c r="B491" s="90" t="s">
        <v>176</v>
      </c>
      <c r="C491" s="90"/>
      <c r="D491" s="90"/>
      <c r="E491" s="20" t="s">
        <v>154</v>
      </c>
      <c r="F491" s="43"/>
      <c r="G491" s="50"/>
      <c r="H491" s="44">
        <f>ROUND((H476+H479+H489+H477+H478)*G490,2)</f>
        <v>0</v>
      </c>
      <c r="I491" s="40"/>
    </row>
    <row r="492" spans="1:9" ht="21.95" customHeight="1">
      <c r="A492" s="42" t="s">
        <v>177</v>
      </c>
      <c r="B492" s="90" t="s">
        <v>178</v>
      </c>
      <c r="C492" s="90"/>
      <c r="D492" s="90"/>
      <c r="E492" s="20" t="s">
        <v>154</v>
      </c>
      <c r="F492" s="43"/>
      <c r="G492" s="51"/>
      <c r="H492" s="44">
        <v>0</v>
      </c>
      <c r="I492" s="40"/>
    </row>
    <row r="493" spans="1:9" ht="21.95" customHeight="1">
      <c r="A493" s="42" t="s">
        <v>179</v>
      </c>
      <c r="B493" s="90" t="s">
        <v>180</v>
      </c>
      <c r="C493" s="90"/>
      <c r="D493" s="90"/>
      <c r="E493" s="20" t="s">
        <v>154</v>
      </c>
      <c r="F493" s="43"/>
      <c r="G493" s="51"/>
      <c r="H493" s="52">
        <v>0</v>
      </c>
      <c r="I493" s="40"/>
    </row>
    <row r="494" spans="1:9" ht="21.95" customHeight="1">
      <c r="A494" s="42" t="s">
        <v>181</v>
      </c>
      <c r="B494" s="90" t="s">
        <v>182</v>
      </c>
      <c r="C494" s="90"/>
      <c r="D494" s="90"/>
      <c r="E494" s="20" t="s">
        <v>154</v>
      </c>
      <c r="F494" s="43" t="s">
        <v>183</v>
      </c>
      <c r="G494" s="43"/>
      <c r="H494" s="44">
        <f>H475+H492+H493</f>
        <v>0</v>
      </c>
      <c r="I494" s="40"/>
    </row>
    <row r="495" spans="1:9" ht="23.1" customHeight="1">
      <c r="A495" s="42" t="s">
        <v>184</v>
      </c>
      <c r="B495" s="97"/>
      <c r="C495" s="98"/>
      <c r="D495" s="98"/>
      <c r="E495" s="98"/>
      <c r="F495" s="98"/>
      <c r="G495" s="99"/>
      <c r="H495" s="98"/>
      <c r="I495" s="100"/>
    </row>
    <row r="496" spans="1:9" ht="23.1" customHeight="1">
      <c r="A496" s="57"/>
      <c r="B496" s="58"/>
      <c r="C496" s="58"/>
      <c r="D496" s="58"/>
      <c r="E496" s="58"/>
      <c r="F496" s="58"/>
      <c r="G496" s="59"/>
      <c r="H496" s="58"/>
      <c r="I496" s="58"/>
    </row>
    <row r="497" spans="1:9" ht="23.1" customHeight="1">
      <c r="A497" s="57"/>
      <c r="B497" s="58"/>
      <c r="C497" s="58"/>
      <c r="D497" s="58"/>
      <c r="E497" s="58"/>
      <c r="F497" s="58"/>
      <c r="G497" s="59"/>
      <c r="H497" s="58"/>
      <c r="I497" s="58"/>
    </row>
    <row r="498" spans="1:9" ht="23.1" customHeight="1">
      <c r="A498" s="57"/>
      <c r="B498" s="58"/>
      <c r="C498" s="58"/>
      <c r="D498" s="58"/>
      <c r="E498" s="58"/>
      <c r="F498" s="58"/>
      <c r="G498" s="59"/>
      <c r="H498" s="58"/>
      <c r="I498" s="58"/>
    </row>
    <row r="499" spans="1:9" ht="23.1" customHeight="1">
      <c r="A499" s="57"/>
      <c r="B499" s="58"/>
      <c r="C499" s="58"/>
      <c r="D499" s="58"/>
      <c r="E499" s="58"/>
      <c r="F499" s="58"/>
      <c r="G499" s="59"/>
      <c r="H499" s="58"/>
      <c r="I499" s="58"/>
    </row>
    <row r="500" spans="1:9" ht="23.1" customHeight="1">
      <c r="A500" s="92" t="s">
        <v>155</v>
      </c>
      <c r="B500" s="92"/>
      <c r="C500" s="92"/>
      <c r="D500" s="92"/>
      <c r="E500" s="92"/>
      <c r="F500" s="92"/>
      <c r="G500" s="92"/>
      <c r="H500" s="92"/>
      <c r="I500" s="92"/>
    </row>
    <row r="501" spans="1:9" ht="21.95" customHeight="1">
      <c r="A501" s="89" t="str">
        <f>A472</f>
        <v>工程名称:科达展厅扩建项目之8号楼屋顶加建土建、钢结构、幕墙工程</v>
      </c>
      <c r="B501" s="89"/>
      <c r="C501" s="89"/>
      <c r="D501" s="89"/>
      <c r="E501" s="89"/>
      <c r="F501" s="89"/>
      <c r="G501" s="93"/>
      <c r="H501" s="89"/>
      <c r="I501" s="89"/>
    </row>
    <row r="502" spans="1:9" ht="21.95" customHeight="1">
      <c r="A502" s="39" t="s">
        <v>156</v>
      </c>
      <c r="B502" s="40" t="str">
        <f>[1]分部分项工程量清单汇总!B23</f>
        <v>8-018</v>
      </c>
      <c r="C502" s="40" t="s">
        <v>157</v>
      </c>
      <c r="D502" s="90" t="str">
        <f>VLOOKUP(B502,[1]分部分项工程量清单汇总!B$1:H$65536,2,FALSE)</f>
        <v>铝板雨棚</v>
      </c>
      <c r="E502" s="90"/>
      <c r="F502" s="90"/>
      <c r="G502" s="87"/>
      <c r="H502" s="41" t="s">
        <v>158</v>
      </c>
      <c r="I502" s="20" t="str">
        <f>VLOOKUP(B502,[1]分部分项工程量清单汇总!B$1:H$65536,4,FALSE)</f>
        <v>m2</v>
      </c>
    </row>
    <row r="503" spans="1:9" ht="30" customHeight="1">
      <c r="A503" s="42" t="s">
        <v>10</v>
      </c>
      <c r="B503" s="90" t="s">
        <v>159</v>
      </c>
      <c r="C503" s="90"/>
      <c r="D503" s="90"/>
      <c r="E503" s="20" t="s">
        <v>137</v>
      </c>
      <c r="F503" s="43" t="s">
        <v>160</v>
      </c>
      <c r="G503" s="43" t="s">
        <v>161</v>
      </c>
      <c r="H503" s="41" t="s">
        <v>162</v>
      </c>
      <c r="I503" s="20" t="s">
        <v>26</v>
      </c>
    </row>
    <row r="504" spans="1:9" ht="21.95" customHeight="1">
      <c r="A504" s="42" t="s">
        <v>163</v>
      </c>
      <c r="B504" s="90" t="s">
        <v>164</v>
      </c>
      <c r="C504" s="90"/>
      <c r="D504" s="90"/>
      <c r="E504" s="20" t="s">
        <v>154</v>
      </c>
      <c r="F504" s="43"/>
      <c r="G504" s="43"/>
      <c r="H504" s="44">
        <f>H505+H508+H518+H519+H520</f>
        <v>0</v>
      </c>
      <c r="I504" s="40"/>
    </row>
    <row r="505" spans="1:9" ht="21.95" customHeight="1">
      <c r="A505" s="42">
        <v>1</v>
      </c>
      <c r="B505" s="90" t="s">
        <v>165</v>
      </c>
      <c r="C505" s="90"/>
      <c r="D505" s="90"/>
      <c r="E505" s="20" t="str">
        <f>I502</f>
        <v>m2</v>
      </c>
      <c r="F505" s="43"/>
      <c r="G505" s="23"/>
      <c r="H505" s="44">
        <f t="shared" ref="H505:H518" si="17">ROUND(F505*G505,2)</f>
        <v>0</v>
      </c>
      <c r="I505" s="40"/>
    </row>
    <row r="506" spans="1:9" ht="21.95" customHeight="1">
      <c r="A506" s="42"/>
      <c r="B506" s="90"/>
      <c r="C506" s="90"/>
      <c r="D506" s="90"/>
      <c r="E506" s="20"/>
      <c r="F506" s="43"/>
      <c r="G506" s="43"/>
      <c r="H506" s="41"/>
      <c r="I506" s="40"/>
    </row>
    <row r="507" spans="1:9" ht="21.95" customHeight="1">
      <c r="A507" s="42"/>
      <c r="B507" s="90"/>
      <c r="C507" s="90"/>
      <c r="D507" s="90"/>
      <c r="E507" s="20"/>
      <c r="F507" s="43"/>
      <c r="G507" s="43"/>
      <c r="H507" s="41"/>
      <c r="I507" s="40"/>
    </row>
    <row r="508" spans="1:9" ht="21.95" customHeight="1">
      <c r="A508" s="42">
        <v>2</v>
      </c>
      <c r="B508" s="90" t="s">
        <v>166</v>
      </c>
      <c r="C508" s="90"/>
      <c r="D508" s="90"/>
      <c r="E508" s="20" t="s">
        <v>154</v>
      </c>
      <c r="F508" s="43"/>
      <c r="G508" s="45"/>
      <c r="H508" s="44">
        <f>SUM(H509:H517)</f>
        <v>0</v>
      </c>
      <c r="I508" s="40"/>
    </row>
    <row r="509" spans="1:9" ht="32.1" customHeight="1">
      <c r="A509" s="42">
        <v>2.1</v>
      </c>
      <c r="B509" s="90" t="s">
        <v>194</v>
      </c>
      <c r="C509" s="90"/>
      <c r="D509" s="90"/>
      <c r="E509" s="20" t="s">
        <v>34</v>
      </c>
      <c r="F509" s="43"/>
      <c r="G509" s="23"/>
      <c r="H509" s="41">
        <f t="shared" si="17"/>
        <v>0</v>
      </c>
      <c r="I509" s="46"/>
    </row>
    <row r="510" spans="1:9" ht="30" customHeight="1">
      <c r="A510" s="42">
        <v>2.2000000000000002</v>
      </c>
      <c r="B510" s="90" t="s">
        <v>193</v>
      </c>
      <c r="C510" s="90"/>
      <c r="D510" s="90"/>
      <c r="E510" s="20" t="s">
        <v>169</v>
      </c>
      <c r="F510" s="43"/>
      <c r="G510" s="23"/>
      <c r="H510" s="41">
        <f t="shared" si="17"/>
        <v>0</v>
      </c>
      <c r="I510" s="40"/>
    </row>
    <row r="511" spans="1:9" ht="32.1" customHeight="1">
      <c r="A511" s="42">
        <v>2.2999999999999998</v>
      </c>
      <c r="B511" s="90" t="s">
        <v>170</v>
      </c>
      <c r="C511" s="90"/>
      <c r="D511" s="90"/>
      <c r="E511" s="47" t="s">
        <v>169</v>
      </c>
      <c r="F511" s="48"/>
      <c r="G511" s="23"/>
      <c r="H511" s="41">
        <f t="shared" si="17"/>
        <v>0</v>
      </c>
      <c r="I511" s="40"/>
    </row>
    <row r="512" spans="1:9" ht="36.950000000000003" customHeight="1">
      <c r="A512" s="42">
        <v>2.4</v>
      </c>
      <c r="B512" s="90" t="s">
        <v>171</v>
      </c>
      <c r="C512" s="90"/>
      <c r="D512" s="90"/>
      <c r="E512" s="47" t="s">
        <v>172</v>
      </c>
      <c r="F512" s="48"/>
      <c r="G512" s="23"/>
      <c r="H512" s="41">
        <f t="shared" si="17"/>
        <v>0</v>
      </c>
      <c r="I512" s="40"/>
    </row>
    <row r="513" spans="1:9" ht="36.950000000000003" customHeight="1">
      <c r="A513" s="42">
        <v>2.5</v>
      </c>
      <c r="B513" s="91" t="s">
        <v>173</v>
      </c>
      <c r="C513" s="91"/>
      <c r="D513" s="91"/>
      <c r="E513" s="47" t="s">
        <v>154</v>
      </c>
      <c r="F513" s="48"/>
      <c r="G513" s="23"/>
      <c r="H513" s="41">
        <f t="shared" si="17"/>
        <v>0</v>
      </c>
      <c r="I513" s="40"/>
    </row>
    <row r="514" spans="1:9" ht="21.95" customHeight="1">
      <c r="A514" s="42">
        <v>2.6</v>
      </c>
      <c r="B514" s="90"/>
      <c r="C514" s="90"/>
      <c r="D514" s="90"/>
      <c r="E514" s="20"/>
      <c r="F514" s="43"/>
      <c r="G514" s="23"/>
      <c r="H514" s="41">
        <f t="shared" si="17"/>
        <v>0</v>
      </c>
      <c r="I514" s="40"/>
    </row>
    <row r="515" spans="1:9" ht="21.95" customHeight="1">
      <c r="A515" s="42">
        <v>2.7</v>
      </c>
      <c r="B515" s="94"/>
      <c r="C515" s="94"/>
      <c r="D515" s="94"/>
      <c r="E515" s="47"/>
      <c r="F515" s="48"/>
      <c r="G515" s="23"/>
      <c r="H515" s="41">
        <f t="shared" si="17"/>
        <v>0</v>
      </c>
      <c r="I515" s="40"/>
    </row>
    <row r="516" spans="1:9" ht="24.75" customHeight="1">
      <c r="A516" s="42">
        <v>2.8</v>
      </c>
      <c r="B516" s="94"/>
      <c r="C516" s="94"/>
      <c r="D516" s="94"/>
      <c r="E516" s="47"/>
      <c r="F516" s="48"/>
      <c r="G516" s="23"/>
      <c r="H516" s="41">
        <f t="shared" si="17"/>
        <v>0</v>
      </c>
      <c r="I516" s="40"/>
    </row>
    <row r="517" spans="1:9" ht="30.75" customHeight="1">
      <c r="A517" s="42">
        <v>2.9</v>
      </c>
      <c r="B517" s="95"/>
      <c r="C517" s="95"/>
      <c r="D517" s="95"/>
      <c r="E517" s="47"/>
      <c r="F517" s="48"/>
      <c r="G517" s="23"/>
      <c r="H517" s="41">
        <f t="shared" si="17"/>
        <v>0</v>
      </c>
      <c r="I517" s="40"/>
    </row>
    <row r="518" spans="1:9" ht="23.1" customHeight="1">
      <c r="A518" s="42" t="s">
        <v>40</v>
      </c>
      <c r="B518" s="90" t="s">
        <v>174</v>
      </c>
      <c r="C518" s="90"/>
      <c r="D518" s="90"/>
      <c r="E518" s="20" t="s">
        <v>121</v>
      </c>
      <c r="F518" s="43"/>
      <c r="G518" s="23"/>
      <c r="H518" s="49">
        <f t="shared" si="17"/>
        <v>0</v>
      </c>
      <c r="I518" s="40"/>
    </row>
    <row r="519" spans="1:9" ht="21.95" customHeight="1">
      <c r="A519" s="42" t="s">
        <v>44</v>
      </c>
      <c r="B519" s="90" t="s">
        <v>175</v>
      </c>
      <c r="C519" s="90"/>
      <c r="D519" s="90"/>
      <c r="E519" s="20" t="s">
        <v>154</v>
      </c>
      <c r="F519" s="43"/>
      <c r="G519" s="50"/>
      <c r="H519" s="44">
        <f>ROUND((H505+H508+H518+H506+H507)*G519,2)</f>
        <v>0</v>
      </c>
      <c r="I519" s="40"/>
    </row>
    <row r="520" spans="1:9" ht="21.95" customHeight="1">
      <c r="A520" s="42" t="s">
        <v>49</v>
      </c>
      <c r="B520" s="90" t="s">
        <v>176</v>
      </c>
      <c r="C520" s="90"/>
      <c r="D520" s="90"/>
      <c r="E520" s="20" t="s">
        <v>154</v>
      </c>
      <c r="F520" s="43"/>
      <c r="G520" s="50"/>
      <c r="H520" s="44">
        <f>ROUND((H505+H508+H518+H506+H507)*G519,2)</f>
        <v>0</v>
      </c>
      <c r="I520" s="40"/>
    </row>
    <row r="521" spans="1:9" ht="21.95" customHeight="1">
      <c r="A521" s="42" t="s">
        <v>177</v>
      </c>
      <c r="B521" s="90" t="s">
        <v>178</v>
      </c>
      <c r="C521" s="90"/>
      <c r="D521" s="90"/>
      <c r="E521" s="20" t="s">
        <v>154</v>
      </c>
      <c r="F521" s="43"/>
      <c r="G521" s="51"/>
      <c r="H521" s="44">
        <v>0</v>
      </c>
      <c r="I521" s="40"/>
    </row>
    <row r="522" spans="1:9" ht="21.95" customHeight="1">
      <c r="A522" s="42" t="s">
        <v>179</v>
      </c>
      <c r="B522" s="90" t="s">
        <v>180</v>
      </c>
      <c r="C522" s="90"/>
      <c r="D522" s="90"/>
      <c r="E522" s="20" t="s">
        <v>154</v>
      </c>
      <c r="F522" s="43"/>
      <c r="G522" s="51"/>
      <c r="H522" s="52">
        <v>0</v>
      </c>
      <c r="I522" s="40"/>
    </row>
    <row r="523" spans="1:9" ht="21.95" customHeight="1">
      <c r="A523" s="42" t="s">
        <v>181</v>
      </c>
      <c r="B523" s="90" t="s">
        <v>182</v>
      </c>
      <c r="C523" s="90"/>
      <c r="D523" s="90"/>
      <c r="E523" s="20" t="s">
        <v>154</v>
      </c>
      <c r="F523" s="43" t="s">
        <v>183</v>
      </c>
      <c r="G523" s="43"/>
      <c r="H523" s="44">
        <f>H504+H521+H522</f>
        <v>0</v>
      </c>
      <c r="I523" s="40"/>
    </row>
    <row r="524" spans="1:9" ht="23.1" customHeight="1">
      <c r="A524" s="42" t="s">
        <v>184</v>
      </c>
      <c r="B524" s="97"/>
      <c r="C524" s="98"/>
      <c r="D524" s="98"/>
      <c r="E524" s="98"/>
      <c r="F524" s="98"/>
      <c r="G524" s="99"/>
      <c r="H524" s="98"/>
      <c r="I524" s="100"/>
    </row>
    <row r="525" spans="1:9" ht="23.1" customHeight="1">
      <c r="A525" s="57"/>
      <c r="B525" s="58"/>
      <c r="C525" s="58"/>
      <c r="D525" s="58"/>
      <c r="E525" s="58"/>
      <c r="F525" s="58"/>
      <c r="G525" s="59"/>
      <c r="H525" s="58"/>
      <c r="I525" s="58"/>
    </row>
    <row r="526" spans="1:9" ht="23.1" customHeight="1">
      <c r="A526" s="57"/>
      <c r="B526" s="58"/>
      <c r="C526" s="58"/>
      <c r="D526" s="58"/>
      <c r="E526" s="58"/>
      <c r="F526" s="58"/>
      <c r="G526" s="59"/>
      <c r="H526" s="58"/>
      <c r="I526" s="58"/>
    </row>
    <row r="527" spans="1:9" ht="23.1" customHeight="1">
      <c r="A527" s="57"/>
      <c r="B527" s="58"/>
      <c r="C527" s="58"/>
      <c r="D527" s="58"/>
      <c r="E527" s="58"/>
      <c r="F527" s="58"/>
      <c r="G527" s="59"/>
      <c r="H527" s="58"/>
      <c r="I527" s="58"/>
    </row>
    <row r="528" spans="1:9" ht="23.1" customHeight="1">
      <c r="A528" s="57"/>
      <c r="B528" s="58"/>
      <c r="C528" s="58"/>
      <c r="D528" s="58"/>
      <c r="E528" s="58"/>
      <c r="F528" s="58"/>
      <c r="G528" s="59"/>
      <c r="H528" s="58"/>
      <c r="I528" s="58"/>
    </row>
    <row r="529" spans="1:9" ht="23.1" customHeight="1">
      <c r="A529" s="92" t="s">
        <v>155</v>
      </c>
      <c r="B529" s="92"/>
      <c r="C529" s="92"/>
      <c r="D529" s="92"/>
      <c r="E529" s="92"/>
      <c r="F529" s="92"/>
      <c r="G529" s="92"/>
      <c r="H529" s="92"/>
      <c r="I529" s="92"/>
    </row>
    <row r="530" spans="1:9" ht="21.95" customHeight="1">
      <c r="A530" s="89" t="str">
        <f>A501</f>
        <v>工程名称:科达展厅扩建项目之8号楼屋顶加建土建、钢结构、幕墙工程</v>
      </c>
      <c r="B530" s="89"/>
      <c r="C530" s="89"/>
      <c r="D530" s="89"/>
      <c r="E530" s="89"/>
      <c r="F530" s="89"/>
      <c r="G530" s="93"/>
      <c r="H530" s="89"/>
      <c r="I530" s="89"/>
    </row>
    <row r="531" spans="1:9" ht="21.95" customHeight="1">
      <c r="A531" s="39" t="s">
        <v>156</v>
      </c>
      <c r="B531" s="40" t="str">
        <f>[1]分部分项工程量清单汇总!B24</f>
        <v>8-019</v>
      </c>
      <c r="C531" s="40" t="s">
        <v>157</v>
      </c>
      <c r="D531" s="90" t="str">
        <f>VLOOKUP(B531,[1]分部分项工程量清单汇总!B$1:H$65536,2,FALSE)</f>
        <v>屋顶女儿墙铝板收口</v>
      </c>
      <c r="E531" s="90"/>
      <c r="F531" s="90"/>
      <c r="G531" s="87"/>
      <c r="H531" s="41" t="s">
        <v>158</v>
      </c>
      <c r="I531" s="20" t="str">
        <f>VLOOKUP(B531,[1]分部分项工程量清单汇总!B$1:H$65536,4,FALSE)</f>
        <v>m2</v>
      </c>
    </row>
    <row r="532" spans="1:9" ht="30" customHeight="1">
      <c r="A532" s="42" t="s">
        <v>10</v>
      </c>
      <c r="B532" s="90" t="s">
        <v>159</v>
      </c>
      <c r="C532" s="90"/>
      <c r="D532" s="90"/>
      <c r="E532" s="20" t="s">
        <v>137</v>
      </c>
      <c r="F532" s="43" t="s">
        <v>160</v>
      </c>
      <c r="G532" s="43" t="s">
        <v>161</v>
      </c>
      <c r="H532" s="41" t="s">
        <v>162</v>
      </c>
      <c r="I532" s="20" t="s">
        <v>26</v>
      </c>
    </row>
    <row r="533" spans="1:9" ht="21.95" customHeight="1">
      <c r="A533" s="42" t="s">
        <v>163</v>
      </c>
      <c r="B533" s="90" t="s">
        <v>164</v>
      </c>
      <c r="C533" s="90"/>
      <c r="D533" s="90"/>
      <c r="E533" s="20" t="s">
        <v>154</v>
      </c>
      <c r="F533" s="43"/>
      <c r="G533" s="43"/>
      <c r="H533" s="44">
        <f>H534+H537+H547+H548+H549</f>
        <v>0</v>
      </c>
      <c r="I533" s="40"/>
    </row>
    <row r="534" spans="1:9" ht="21.95" customHeight="1">
      <c r="A534" s="42">
        <v>1</v>
      </c>
      <c r="B534" s="90" t="s">
        <v>165</v>
      </c>
      <c r="C534" s="90"/>
      <c r="D534" s="90"/>
      <c r="E534" s="20" t="str">
        <f>I531</f>
        <v>m2</v>
      </c>
      <c r="F534" s="43"/>
      <c r="G534" s="23"/>
      <c r="H534" s="44">
        <f t="shared" ref="H534:H547" si="18">ROUND(F534*G534,2)</f>
        <v>0</v>
      </c>
      <c r="I534" s="40"/>
    </row>
    <row r="535" spans="1:9" ht="21.95" customHeight="1">
      <c r="A535" s="42"/>
      <c r="B535" s="90"/>
      <c r="C535" s="90"/>
      <c r="D535" s="90"/>
      <c r="E535" s="20"/>
      <c r="F535" s="43"/>
      <c r="G535" s="43"/>
      <c r="H535" s="41"/>
      <c r="I535" s="40"/>
    </row>
    <row r="536" spans="1:9" ht="21.95" customHeight="1">
      <c r="A536" s="42"/>
      <c r="B536" s="90"/>
      <c r="C536" s="90"/>
      <c r="D536" s="90"/>
      <c r="E536" s="20"/>
      <c r="F536" s="43"/>
      <c r="G536" s="43"/>
      <c r="H536" s="41"/>
      <c r="I536" s="40"/>
    </row>
    <row r="537" spans="1:9" ht="21.95" customHeight="1">
      <c r="A537" s="42">
        <v>2</v>
      </c>
      <c r="B537" s="90" t="s">
        <v>166</v>
      </c>
      <c r="C537" s="90"/>
      <c r="D537" s="90"/>
      <c r="E537" s="20" t="s">
        <v>154</v>
      </c>
      <c r="F537" s="43"/>
      <c r="G537" s="45"/>
      <c r="H537" s="44">
        <f>SUM(H538:H546)</f>
        <v>0</v>
      </c>
      <c r="I537" s="40"/>
    </row>
    <row r="538" spans="1:9" ht="32.1" customHeight="1">
      <c r="A538" s="42">
        <v>2.1</v>
      </c>
      <c r="B538" s="90" t="s">
        <v>194</v>
      </c>
      <c r="C538" s="90"/>
      <c r="D538" s="90"/>
      <c r="E538" s="20" t="s">
        <v>34</v>
      </c>
      <c r="F538" s="43"/>
      <c r="G538" s="23"/>
      <c r="H538" s="41">
        <f t="shared" si="18"/>
        <v>0</v>
      </c>
      <c r="I538" s="46"/>
    </row>
    <row r="539" spans="1:9" ht="30" customHeight="1">
      <c r="A539" s="42">
        <v>2.2000000000000002</v>
      </c>
      <c r="B539" s="90" t="s">
        <v>193</v>
      </c>
      <c r="C539" s="90"/>
      <c r="D539" s="90"/>
      <c r="E539" s="20" t="s">
        <v>169</v>
      </c>
      <c r="F539" s="43"/>
      <c r="G539" s="23"/>
      <c r="H539" s="41">
        <f t="shared" si="18"/>
        <v>0</v>
      </c>
      <c r="I539" s="40"/>
    </row>
    <row r="540" spans="1:9" ht="32.1" customHeight="1">
      <c r="A540" s="42">
        <v>2.2999999999999998</v>
      </c>
      <c r="B540" s="90" t="s">
        <v>171</v>
      </c>
      <c r="C540" s="90"/>
      <c r="D540" s="90"/>
      <c r="E540" s="47" t="s">
        <v>172</v>
      </c>
      <c r="F540" s="48"/>
      <c r="G540" s="23"/>
      <c r="H540" s="41">
        <f t="shared" si="18"/>
        <v>0</v>
      </c>
      <c r="I540" s="40"/>
    </row>
    <row r="541" spans="1:9" ht="36.950000000000003" customHeight="1">
      <c r="A541" s="42">
        <v>2.4</v>
      </c>
      <c r="B541" s="91" t="s">
        <v>170</v>
      </c>
      <c r="C541" s="91"/>
      <c r="D541" s="91"/>
      <c r="E541" s="47" t="s">
        <v>169</v>
      </c>
      <c r="F541" s="48"/>
      <c r="G541" s="23"/>
      <c r="H541" s="41">
        <f t="shared" si="18"/>
        <v>0</v>
      </c>
      <c r="I541" s="40"/>
    </row>
    <row r="542" spans="1:9" ht="30.95" customHeight="1">
      <c r="A542" s="42">
        <v>2.5</v>
      </c>
      <c r="B542" s="91" t="s">
        <v>196</v>
      </c>
      <c r="C542" s="91"/>
      <c r="D542" s="91"/>
      <c r="E542" s="47" t="s">
        <v>169</v>
      </c>
      <c r="F542" s="48"/>
      <c r="G542" s="23"/>
      <c r="H542" s="41">
        <f t="shared" si="18"/>
        <v>0</v>
      </c>
      <c r="I542" s="40"/>
    </row>
    <row r="543" spans="1:9" ht="30.95" customHeight="1">
      <c r="A543" s="42">
        <v>2.6</v>
      </c>
      <c r="B543" s="91" t="s">
        <v>173</v>
      </c>
      <c r="C543" s="91"/>
      <c r="D543" s="91"/>
      <c r="E543" s="47" t="s">
        <v>154</v>
      </c>
      <c r="F543" s="48"/>
      <c r="G543" s="23"/>
      <c r="H543" s="41">
        <f t="shared" si="18"/>
        <v>0</v>
      </c>
      <c r="I543" s="40"/>
    </row>
    <row r="544" spans="1:9" ht="21.95" customHeight="1">
      <c r="A544" s="42">
        <v>2.7</v>
      </c>
      <c r="B544" s="94"/>
      <c r="C544" s="94"/>
      <c r="D544" s="94"/>
      <c r="E544" s="47"/>
      <c r="F544" s="48"/>
      <c r="G544" s="23"/>
      <c r="H544" s="41">
        <f t="shared" si="18"/>
        <v>0</v>
      </c>
      <c r="I544" s="40"/>
    </row>
    <row r="545" spans="1:9" ht="24.75" customHeight="1">
      <c r="A545" s="42">
        <v>2.8</v>
      </c>
      <c r="B545" s="94"/>
      <c r="C545" s="94"/>
      <c r="D545" s="94"/>
      <c r="E545" s="47"/>
      <c r="F545" s="48"/>
      <c r="G545" s="23"/>
      <c r="H545" s="41">
        <f t="shared" si="18"/>
        <v>0</v>
      </c>
      <c r="I545" s="40"/>
    </row>
    <row r="546" spans="1:9" ht="30.75" customHeight="1">
      <c r="A546" s="42">
        <v>2.9</v>
      </c>
      <c r="B546" s="95"/>
      <c r="C546" s="95"/>
      <c r="D546" s="95"/>
      <c r="E546" s="47"/>
      <c r="F546" s="48"/>
      <c r="G546" s="23"/>
      <c r="H546" s="41">
        <f t="shared" si="18"/>
        <v>0</v>
      </c>
      <c r="I546" s="40"/>
    </row>
    <row r="547" spans="1:9" ht="23.1" customHeight="1">
      <c r="A547" s="42" t="s">
        <v>40</v>
      </c>
      <c r="B547" s="90" t="s">
        <v>174</v>
      </c>
      <c r="C547" s="90"/>
      <c r="D547" s="90"/>
      <c r="E547" s="20" t="s">
        <v>121</v>
      </c>
      <c r="F547" s="43"/>
      <c r="G547" s="23"/>
      <c r="H547" s="49">
        <f t="shared" si="18"/>
        <v>0</v>
      </c>
      <c r="I547" s="40"/>
    </row>
    <row r="548" spans="1:9" ht="21.95" customHeight="1">
      <c r="A548" s="42" t="s">
        <v>44</v>
      </c>
      <c r="B548" s="90" t="s">
        <v>175</v>
      </c>
      <c r="C548" s="90"/>
      <c r="D548" s="90"/>
      <c r="E548" s="20" t="s">
        <v>154</v>
      </c>
      <c r="F548" s="43"/>
      <c r="G548" s="50"/>
      <c r="H548" s="44">
        <f>ROUND((H534+H537+H547+H535+H536)*G548,2)</f>
        <v>0</v>
      </c>
      <c r="I548" s="40"/>
    </row>
    <row r="549" spans="1:9" ht="21.95" customHeight="1">
      <c r="A549" s="42" t="s">
        <v>49</v>
      </c>
      <c r="B549" s="90" t="s">
        <v>176</v>
      </c>
      <c r="C549" s="90"/>
      <c r="D549" s="90"/>
      <c r="E549" s="20" t="s">
        <v>154</v>
      </c>
      <c r="F549" s="43"/>
      <c r="G549" s="50"/>
      <c r="H549" s="44">
        <f>ROUND((H534+H537+H547+H535+H536)*G548,2)</f>
        <v>0</v>
      </c>
      <c r="I549" s="40"/>
    </row>
    <row r="550" spans="1:9" ht="21.95" customHeight="1">
      <c r="A550" s="42" t="s">
        <v>177</v>
      </c>
      <c r="B550" s="90" t="s">
        <v>178</v>
      </c>
      <c r="C550" s="90"/>
      <c r="D550" s="90"/>
      <c r="E550" s="20" t="s">
        <v>154</v>
      </c>
      <c r="F550" s="43"/>
      <c r="G550" s="51"/>
      <c r="H550" s="44">
        <v>0</v>
      </c>
      <c r="I550" s="40"/>
    </row>
    <row r="551" spans="1:9" ht="21.95" customHeight="1">
      <c r="A551" s="42" t="s">
        <v>179</v>
      </c>
      <c r="B551" s="90" t="s">
        <v>180</v>
      </c>
      <c r="C551" s="90"/>
      <c r="D551" s="90"/>
      <c r="E551" s="20" t="s">
        <v>154</v>
      </c>
      <c r="F551" s="43"/>
      <c r="G551" s="51"/>
      <c r="H551" s="52">
        <v>0</v>
      </c>
      <c r="I551" s="40"/>
    </row>
    <row r="552" spans="1:9" ht="21.95" customHeight="1">
      <c r="A552" s="42" t="s">
        <v>181</v>
      </c>
      <c r="B552" s="90" t="s">
        <v>182</v>
      </c>
      <c r="C552" s="90"/>
      <c r="D552" s="90"/>
      <c r="E552" s="20" t="s">
        <v>154</v>
      </c>
      <c r="F552" s="43" t="s">
        <v>183</v>
      </c>
      <c r="G552" s="43"/>
      <c r="H552" s="44">
        <f>H533+H550+H551</f>
        <v>0</v>
      </c>
      <c r="I552" s="40"/>
    </row>
    <row r="553" spans="1:9" ht="23.1" customHeight="1">
      <c r="A553" s="42" t="s">
        <v>184</v>
      </c>
      <c r="B553" s="97"/>
      <c r="C553" s="98"/>
      <c r="D553" s="98"/>
      <c r="E553" s="98"/>
      <c r="F553" s="98"/>
      <c r="G553" s="99"/>
      <c r="H553" s="98"/>
      <c r="I553" s="100"/>
    </row>
    <row r="554" spans="1:9" ht="23.1" customHeight="1">
      <c r="A554" s="57"/>
      <c r="B554" s="58"/>
      <c r="C554" s="58"/>
      <c r="D554" s="58"/>
      <c r="E554" s="58"/>
      <c r="F554" s="58"/>
      <c r="G554" s="59"/>
      <c r="H554" s="58"/>
      <c r="I554" s="58"/>
    </row>
    <row r="555" spans="1:9" ht="23.1" customHeight="1">
      <c r="A555" s="57"/>
      <c r="B555" s="58"/>
      <c r="C555" s="58"/>
      <c r="D555" s="58"/>
      <c r="E555" s="58"/>
      <c r="F555" s="58"/>
      <c r="G555" s="59"/>
      <c r="H555" s="58"/>
      <c r="I555" s="58"/>
    </row>
    <row r="556" spans="1:9" ht="23.1" customHeight="1">
      <c r="A556" s="57"/>
      <c r="B556" s="58"/>
      <c r="C556" s="58"/>
      <c r="D556" s="58"/>
      <c r="E556" s="58"/>
      <c r="F556" s="58"/>
      <c r="G556" s="59"/>
      <c r="H556" s="58"/>
      <c r="I556" s="58"/>
    </row>
    <row r="557" spans="1:9" ht="23.1" customHeight="1">
      <c r="A557" s="57"/>
      <c r="B557" s="58"/>
      <c r="C557" s="58"/>
      <c r="D557" s="58"/>
      <c r="E557" s="58"/>
      <c r="F557" s="58"/>
      <c r="G557" s="59"/>
      <c r="H557" s="58"/>
      <c r="I557" s="58"/>
    </row>
    <row r="558" spans="1:9" ht="23.1" customHeight="1">
      <c r="A558" s="92" t="s">
        <v>155</v>
      </c>
      <c r="B558" s="92"/>
      <c r="C558" s="92"/>
      <c r="D558" s="92"/>
      <c r="E558" s="92"/>
      <c r="F558" s="92"/>
      <c r="G558" s="92"/>
      <c r="H558" s="92"/>
      <c r="I558" s="92"/>
    </row>
    <row r="559" spans="1:9" ht="21.95" customHeight="1">
      <c r="A559" s="89" t="str">
        <f>A530</f>
        <v>工程名称:科达展厅扩建项目之8号楼屋顶加建土建、钢结构、幕墙工程</v>
      </c>
      <c r="B559" s="89"/>
      <c r="C559" s="89"/>
      <c r="D559" s="89"/>
      <c r="E559" s="89"/>
      <c r="F559" s="89"/>
      <c r="G559" s="93"/>
      <c r="H559" s="89"/>
      <c r="I559" s="89"/>
    </row>
    <row r="560" spans="1:9" ht="21.95" customHeight="1">
      <c r="A560" s="39" t="s">
        <v>156</v>
      </c>
      <c r="B560" s="40" t="str">
        <f>[1]分部分项工程量清单汇总!B25</f>
        <v>8-020</v>
      </c>
      <c r="C560" s="40" t="s">
        <v>157</v>
      </c>
      <c r="D560" s="90" t="str">
        <f>VLOOKUP(B560,[1]分部分项工程量清单汇总!B$1:H$65536,2,FALSE)</f>
        <v>首层混凝土反梁铝板</v>
      </c>
      <c r="E560" s="90"/>
      <c r="F560" s="90"/>
      <c r="G560" s="87"/>
      <c r="H560" s="41" t="s">
        <v>158</v>
      </c>
      <c r="I560" s="20" t="str">
        <f>VLOOKUP(B560,[1]分部分项工程量清单汇总!B$1:H$65536,4,FALSE)</f>
        <v>m2</v>
      </c>
    </row>
    <row r="561" spans="1:9" ht="30" customHeight="1">
      <c r="A561" s="42" t="s">
        <v>10</v>
      </c>
      <c r="B561" s="90" t="s">
        <v>159</v>
      </c>
      <c r="C561" s="90"/>
      <c r="D561" s="90"/>
      <c r="E561" s="20" t="s">
        <v>137</v>
      </c>
      <c r="F561" s="43" t="s">
        <v>160</v>
      </c>
      <c r="G561" s="43" t="s">
        <v>161</v>
      </c>
      <c r="H561" s="41" t="s">
        <v>162</v>
      </c>
      <c r="I561" s="20" t="s">
        <v>26</v>
      </c>
    </row>
    <row r="562" spans="1:9" ht="21.95" customHeight="1">
      <c r="A562" s="42" t="s">
        <v>163</v>
      </c>
      <c r="B562" s="90" t="s">
        <v>164</v>
      </c>
      <c r="C562" s="90"/>
      <c r="D562" s="90"/>
      <c r="E562" s="20" t="s">
        <v>154</v>
      </c>
      <c r="F562" s="43"/>
      <c r="G562" s="43"/>
      <c r="H562" s="44">
        <f>H563+H566+H576+H577+H578</f>
        <v>0</v>
      </c>
      <c r="I562" s="40"/>
    </row>
    <row r="563" spans="1:9" ht="21.95" customHeight="1">
      <c r="A563" s="42">
        <v>1</v>
      </c>
      <c r="B563" s="90" t="s">
        <v>165</v>
      </c>
      <c r="C563" s="90"/>
      <c r="D563" s="90"/>
      <c r="E563" s="20" t="str">
        <f>I560</f>
        <v>m2</v>
      </c>
      <c r="F563" s="43"/>
      <c r="G563" s="23"/>
      <c r="H563" s="44">
        <f t="shared" ref="H563:H576" si="19">ROUND(F563*G563,2)</f>
        <v>0</v>
      </c>
      <c r="I563" s="40"/>
    </row>
    <row r="564" spans="1:9" ht="21.95" customHeight="1">
      <c r="A564" s="42"/>
      <c r="B564" s="90"/>
      <c r="C564" s="90"/>
      <c r="D564" s="90"/>
      <c r="E564" s="20"/>
      <c r="F564" s="43"/>
      <c r="G564" s="43"/>
      <c r="H564" s="41"/>
      <c r="I564" s="40"/>
    </row>
    <row r="565" spans="1:9" ht="21.95" customHeight="1">
      <c r="A565" s="42"/>
      <c r="B565" s="90"/>
      <c r="C565" s="90"/>
      <c r="D565" s="90"/>
      <c r="E565" s="20"/>
      <c r="F565" s="43"/>
      <c r="G565" s="43"/>
      <c r="H565" s="41"/>
      <c r="I565" s="40"/>
    </row>
    <row r="566" spans="1:9" ht="21.95" customHeight="1">
      <c r="A566" s="42">
        <v>2</v>
      </c>
      <c r="B566" s="90" t="s">
        <v>166</v>
      </c>
      <c r="C566" s="90"/>
      <c r="D566" s="90"/>
      <c r="E566" s="20" t="s">
        <v>154</v>
      </c>
      <c r="F566" s="43"/>
      <c r="G566" s="45"/>
      <c r="H566" s="44">
        <f>SUM(H567:H575)</f>
        <v>0</v>
      </c>
      <c r="I566" s="40"/>
    </row>
    <row r="567" spans="1:9" ht="32.1" customHeight="1">
      <c r="A567" s="42">
        <v>2.1</v>
      </c>
      <c r="B567" s="90" t="s">
        <v>194</v>
      </c>
      <c r="C567" s="90"/>
      <c r="D567" s="90"/>
      <c r="E567" s="20" t="s">
        <v>34</v>
      </c>
      <c r="F567" s="43"/>
      <c r="G567" s="23"/>
      <c r="H567" s="41">
        <f t="shared" si="19"/>
        <v>0</v>
      </c>
      <c r="I567" s="46"/>
    </row>
    <row r="568" spans="1:9" ht="30" customHeight="1">
      <c r="A568" s="42">
        <v>2.2000000000000002</v>
      </c>
      <c r="B568" s="90" t="s">
        <v>193</v>
      </c>
      <c r="C568" s="90"/>
      <c r="D568" s="90"/>
      <c r="E568" s="20" t="s">
        <v>169</v>
      </c>
      <c r="F568" s="43"/>
      <c r="G568" s="23"/>
      <c r="H568" s="41">
        <f t="shared" si="19"/>
        <v>0</v>
      </c>
      <c r="I568" s="40"/>
    </row>
    <row r="569" spans="1:9" ht="32.1" customHeight="1">
      <c r="A569" s="42">
        <v>2.2999999999999998</v>
      </c>
      <c r="B569" s="90" t="s">
        <v>171</v>
      </c>
      <c r="C569" s="90"/>
      <c r="D569" s="90"/>
      <c r="E569" s="47" t="s">
        <v>172</v>
      </c>
      <c r="F569" s="48"/>
      <c r="G569" s="23"/>
      <c r="H569" s="41">
        <f t="shared" si="19"/>
        <v>0</v>
      </c>
      <c r="I569" s="40"/>
    </row>
    <row r="570" spans="1:9" ht="36.950000000000003" customHeight="1">
      <c r="A570" s="42">
        <v>2.4</v>
      </c>
      <c r="B570" s="91" t="s">
        <v>170</v>
      </c>
      <c r="C570" s="91"/>
      <c r="D570" s="91"/>
      <c r="E570" s="47" t="s">
        <v>169</v>
      </c>
      <c r="F570" s="48"/>
      <c r="G570" s="23"/>
      <c r="H570" s="41">
        <f t="shared" si="19"/>
        <v>0</v>
      </c>
      <c r="I570" s="40"/>
    </row>
    <row r="571" spans="1:9" ht="30.95" customHeight="1">
      <c r="A571" s="42">
        <v>2.5</v>
      </c>
      <c r="B571" s="91" t="s">
        <v>196</v>
      </c>
      <c r="C571" s="91"/>
      <c r="D571" s="91"/>
      <c r="E571" s="47" t="s">
        <v>169</v>
      </c>
      <c r="F571" s="48"/>
      <c r="G571" s="23"/>
      <c r="H571" s="41">
        <f t="shared" si="19"/>
        <v>0</v>
      </c>
      <c r="I571" s="40"/>
    </row>
    <row r="572" spans="1:9" ht="30.95" customHeight="1">
      <c r="A572" s="42">
        <v>2.6</v>
      </c>
      <c r="B572" s="91" t="s">
        <v>173</v>
      </c>
      <c r="C572" s="91"/>
      <c r="D572" s="91"/>
      <c r="E572" s="47" t="s">
        <v>154</v>
      </c>
      <c r="F572" s="48"/>
      <c r="G572" s="23"/>
      <c r="H572" s="41">
        <f t="shared" si="19"/>
        <v>0</v>
      </c>
      <c r="I572" s="40"/>
    </row>
    <row r="573" spans="1:9" ht="21.95" customHeight="1">
      <c r="A573" s="42">
        <v>2.7</v>
      </c>
      <c r="B573" s="94"/>
      <c r="C573" s="94"/>
      <c r="D573" s="94"/>
      <c r="E573" s="47"/>
      <c r="F573" s="48"/>
      <c r="G573" s="23"/>
      <c r="H573" s="41">
        <f t="shared" si="19"/>
        <v>0</v>
      </c>
      <c r="I573" s="40"/>
    </row>
    <row r="574" spans="1:9" ht="24.75" customHeight="1">
      <c r="A574" s="42">
        <v>2.8</v>
      </c>
      <c r="B574" s="94"/>
      <c r="C574" s="94"/>
      <c r="D574" s="94"/>
      <c r="E574" s="47"/>
      <c r="F574" s="48"/>
      <c r="G574" s="23"/>
      <c r="H574" s="41">
        <f t="shared" si="19"/>
        <v>0</v>
      </c>
      <c r="I574" s="40"/>
    </row>
    <row r="575" spans="1:9" ht="30.75" customHeight="1">
      <c r="A575" s="42">
        <v>2.9</v>
      </c>
      <c r="B575" s="95"/>
      <c r="C575" s="95"/>
      <c r="D575" s="95"/>
      <c r="E575" s="47"/>
      <c r="F575" s="48"/>
      <c r="G575" s="23"/>
      <c r="H575" s="41">
        <f t="shared" si="19"/>
        <v>0</v>
      </c>
      <c r="I575" s="40"/>
    </row>
    <row r="576" spans="1:9" ht="23.1" customHeight="1">
      <c r="A576" s="42" t="s">
        <v>40</v>
      </c>
      <c r="B576" s="90" t="s">
        <v>174</v>
      </c>
      <c r="C576" s="90"/>
      <c r="D576" s="90"/>
      <c r="E576" s="20" t="s">
        <v>121</v>
      </c>
      <c r="F576" s="43"/>
      <c r="G576" s="23"/>
      <c r="H576" s="49">
        <f t="shared" si="19"/>
        <v>0</v>
      </c>
      <c r="I576" s="40"/>
    </row>
    <row r="577" spans="1:9" ht="21.95" customHeight="1">
      <c r="A577" s="42" t="s">
        <v>44</v>
      </c>
      <c r="B577" s="90" t="s">
        <v>175</v>
      </c>
      <c r="C577" s="90"/>
      <c r="D577" s="90"/>
      <c r="E577" s="20" t="s">
        <v>154</v>
      </c>
      <c r="F577" s="43"/>
      <c r="G577" s="50"/>
      <c r="H577" s="44">
        <f>ROUND((H563+H566+H576+H564+H565)*G577,2)</f>
        <v>0</v>
      </c>
      <c r="I577" s="40"/>
    </row>
    <row r="578" spans="1:9" ht="21.95" customHeight="1">
      <c r="A578" s="42" t="s">
        <v>49</v>
      </c>
      <c r="B578" s="90" t="s">
        <v>176</v>
      </c>
      <c r="C578" s="90"/>
      <c r="D578" s="90"/>
      <c r="E578" s="20" t="s">
        <v>154</v>
      </c>
      <c r="F578" s="43"/>
      <c r="G578" s="50"/>
      <c r="H578" s="44">
        <f>ROUND((H563+H566+H576+H564+H565)*G577,2)</f>
        <v>0</v>
      </c>
      <c r="I578" s="40"/>
    </row>
    <row r="579" spans="1:9" ht="21.95" customHeight="1">
      <c r="A579" s="42" t="s">
        <v>177</v>
      </c>
      <c r="B579" s="90" t="s">
        <v>178</v>
      </c>
      <c r="C579" s="90"/>
      <c r="D579" s="90"/>
      <c r="E579" s="20" t="s">
        <v>154</v>
      </c>
      <c r="F579" s="43"/>
      <c r="G579" s="51"/>
      <c r="H579" s="44">
        <v>0</v>
      </c>
      <c r="I579" s="40"/>
    </row>
    <row r="580" spans="1:9" ht="21.95" customHeight="1">
      <c r="A580" s="42" t="s">
        <v>179</v>
      </c>
      <c r="B580" s="90" t="s">
        <v>180</v>
      </c>
      <c r="C580" s="90"/>
      <c r="D580" s="90"/>
      <c r="E580" s="20" t="s">
        <v>154</v>
      </c>
      <c r="F580" s="43"/>
      <c r="G580" s="51"/>
      <c r="H580" s="52">
        <v>0</v>
      </c>
      <c r="I580" s="40"/>
    </row>
    <row r="581" spans="1:9" ht="21.95" customHeight="1">
      <c r="A581" s="42" t="s">
        <v>181</v>
      </c>
      <c r="B581" s="90" t="s">
        <v>182</v>
      </c>
      <c r="C581" s="90"/>
      <c r="D581" s="90"/>
      <c r="E581" s="20" t="s">
        <v>154</v>
      </c>
      <c r="F581" s="43" t="s">
        <v>183</v>
      </c>
      <c r="G581" s="43"/>
      <c r="H581" s="44">
        <f>H562+H579+H580</f>
        <v>0</v>
      </c>
      <c r="I581" s="40"/>
    </row>
    <row r="582" spans="1:9" ht="23.1" customHeight="1">
      <c r="A582" s="42" t="s">
        <v>184</v>
      </c>
      <c r="B582" s="97"/>
      <c r="C582" s="98"/>
      <c r="D582" s="98"/>
      <c r="E582" s="98"/>
      <c r="F582" s="98"/>
      <c r="G582" s="99"/>
      <c r="H582" s="98"/>
      <c r="I582" s="100"/>
    </row>
    <row r="583" spans="1:9" ht="23.1" customHeight="1">
      <c r="A583" s="57"/>
      <c r="B583" s="58"/>
      <c r="C583" s="58"/>
      <c r="D583" s="58"/>
      <c r="E583" s="58"/>
      <c r="F583" s="58"/>
      <c r="G583" s="59"/>
      <c r="H583" s="58"/>
      <c r="I583" s="58"/>
    </row>
    <row r="584" spans="1:9" ht="23.1" customHeight="1">
      <c r="A584" s="57"/>
      <c r="B584" s="58"/>
      <c r="C584" s="58"/>
      <c r="D584" s="58"/>
      <c r="E584" s="58"/>
      <c r="F584" s="58"/>
      <c r="G584" s="59"/>
      <c r="H584" s="58"/>
      <c r="I584" s="58"/>
    </row>
    <row r="585" spans="1:9" ht="23.1" customHeight="1">
      <c r="A585" s="57"/>
      <c r="B585" s="58"/>
      <c r="C585" s="58"/>
      <c r="D585" s="58"/>
      <c r="E585" s="58"/>
      <c r="F585" s="58"/>
      <c r="G585" s="59"/>
      <c r="H585" s="58"/>
      <c r="I585" s="58"/>
    </row>
    <row r="586" spans="1:9" ht="23.1" customHeight="1">
      <c r="A586" s="57"/>
      <c r="B586" s="58"/>
      <c r="C586" s="58"/>
      <c r="D586" s="58"/>
      <c r="E586" s="58"/>
      <c r="F586" s="58"/>
      <c r="G586" s="59"/>
      <c r="H586" s="58"/>
      <c r="I586" s="58"/>
    </row>
    <row r="587" spans="1:9" ht="23.1" customHeight="1">
      <c r="A587" s="92" t="s">
        <v>155</v>
      </c>
      <c r="B587" s="92"/>
      <c r="C587" s="92"/>
      <c r="D587" s="92"/>
      <c r="E587" s="92"/>
      <c r="F587" s="92"/>
      <c r="G587" s="92"/>
      <c r="H587" s="92"/>
      <c r="I587" s="92"/>
    </row>
    <row r="588" spans="1:9" ht="21.95" customHeight="1">
      <c r="A588" s="89" t="str">
        <f>A559</f>
        <v>工程名称:科达展厅扩建项目之8号楼屋顶加建土建、钢结构、幕墙工程</v>
      </c>
      <c r="B588" s="89"/>
      <c r="C588" s="89"/>
      <c r="D588" s="89"/>
      <c r="E588" s="89"/>
      <c r="F588" s="89"/>
      <c r="G588" s="93"/>
      <c r="H588" s="89"/>
      <c r="I588" s="89"/>
    </row>
    <row r="589" spans="1:9" ht="21.95" customHeight="1">
      <c r="A589" s="39" t="s">
        <v>156</v>
      </c>
      <c r="B589" s="40" t="str">
        <f>[1]分部分项工程量清单汇总!B26</f>
        <v>8-021</v>
      </c>
      <c r="C589" s="40" t="s">
        <v>157</v>
      </c>
      <c r="D589" s="90" t="str">
        <f>VLOOKUP(B589,[1]分部分项工程量清单汇总!B$1:H$65536,2,FALSE)</f>
        <v>屋面系统成品提升推拉门</v>
      </c>
      <c r="E589" s="90"/>
      <c r="F589" s="90"/>
      <c r="G589" s="87"/>
      <c r="H589" s="41" t="s">
        <v>158</v>
      </c>
      <c r="I589" s="20" t="str">
        <f>VLOOKUP(B589,[1]分部分项工程量清单汇总!B$1:H$65536,4,FALSE)</f>
        <v>m2</v>
      </c>
    </row>
    <row r="590" spans="1:9" ht="30" customHeight="1">
      <c r="A590" s="42" t="s">
        <v>10</v>
      </c>
      <c r="B590" s="90" t="s">
        <v>159</v>
      </c>
      <c r="C590" s="90"/>
      <c r="D590" s="90"/>
      <c r="E590" s="20" t="s">
        <v>137</v>
      </c>
      <c r="F590" s="43" t="s">
        <v>160</v>
      </c>
      <c r="G590" s="43" t="s">
        <v>161</v>
      </c>
      <c r="H590" s="41" t="s">
        <v>162</v>
      </c>
      <c r="I590" s="20" t="s">
        <v>26</v>
      </c>
    </row>
    <row r="591" spans="1:9" ht="21.95" customHeight="1">
      <c r="A591" s="42" t="s">
        <v>163</v>
      </c>
      <c r="B591" s="90" t="s">
        <v>164</v>
      </c>
      <c r="C591" s="90"/>
      <c r="D591" s="90"/>
      <c r="E591" s="20" t="s">
        <v>154</v>
      </c>
      <c r="F591" s="43"/>
      <c r="G591" s="43"/>
      <c r="H591" s="44">
        <f>H592+H595+H605+H606+H607</f>
        <v>0</v>
      </c>
      <c r="I591" s="40"/>
    </row>
    <row r="592" spans="1:9" ht="21.95" customHeight="1">
      <c r="A592" s="42">
        <v>1</v>
      </c>
      <c r="B592" s="90" t="s">
        <v>165</v>
      </c>
      <c r="C592" s="90"/>
      <c r="D592" s="90"/>
      <c r="E592" s="20" t="str">
        <f>I589</f>
        <v>m2</v>
      </c>
      <c r="F592" s="43"/>
      <c r="G592" s="23"/>
      <c r="H592" s="44">
        <f t="shared" ref="H592:H605" si="20">ROUND(F592*G592,2)</f>
        <v>0</v>
      </c>
      <c r="I592" s="40"/>
    </row>
    <row r="593" spans="1:9" ht="21.95" customHeight="1">
      <c r="A593" s="42"/>
      <c r="B593" s="90"/>
      <c r="C593" s="90"/>
      <c r="D593" s="90"/>
      <c r="E593" s="20"/>
      <c r="F593" s="43"/>
      <c r="G593" s="43"/>
      <c r="H593" s="41"/>
      <c r="I593" s="40"/>
    </row>
    <row r="594" spans="1:9" ht="21.95" customHeight="1">
      <c r="A594" s="42"/>
      <c r="B594" s="90"/>
      <c r="C594" s="90"/>
      <c r="D594" s="90"/>
      <c r="E594" s="20"/>
      <c r="F594" s="43"/>
      <c r="G594" s="43"/>
      <c r="H594" s="41"/>
      <c r="I594" s="40"/>
    </row>
    <row r="595" spans="1:9" ht="21.95" customHeight="1">
      <c r="A595" s="42">
        <v>2</v>
      </c>
      <c r="B595" s="90" t="s">
        <v>166</v>
      </c>
      <c r="C595" s="90"/>
      <c r="D595" s="90"/>
      <c r="E595" s="20" t="s">
        <v>154</v>
      </c>
      <c r="F595" s="43"/>
      <c r="G595" s="45"/>
      <c r="H595" s="44">
        <f>SUM(H596:H604)</f>
        <v>0</v>
      </c>
      <c r="I595" s="40"/>
    </row>
    <row r="596" spans="1:9" ht="32.1" customHeight="1">
      <c r="A596" s="42">
        <v>2.1</v>
      </c>
      <c r="B596" s="90" t="s">
        <v>203</v>
      </c>
      <c r="C596" s="90"/>
      <c r="D596" s="90"/>
      <c r="E596" s="20" t="s">
        <v>34</v>
      </c>
      <c r="F596" s="43"/>
      <c r="G596" s="23"/>
      <c r="H596" s="41">
        <f t="shared" si="20"/>
        <v>0</v>
      </c>
      <c r="I596" s="46"/>
    </row>
    <row r="597" spans="1:9" ht="30" customHeight="1">
      <c r="A597" s="42">
        <v>2.2000000000000002</v>
      </c>
      <c r="B597" s="90" t="s">
        <v>204</v>
      </c>
      <c r="C597" s="90"/>
      <c r="D597" s="90"/>
      <c r="E597" s="20" t="s">
        <v>169</v>
      </c>
      <c r="F597" s="43"/>
      <c r="G597" s="23"/>
      <c r="H597" s="41">
        <f t="shared" si="20"/>
        <v>0</v>
      </c>
      <c r="I597" s="40"/>
    </row>
    <row r="598" spans="1:9" ht="32.1" customHeight="1">
      <c r="A598" s="42">
        <v>2.2999999999999998</v>
      </c>
      <c r="B598" s="90" t="s">
        <v>171</v>
      </c>
      <c r="C598" s="90"/>
      <c r="D598" s="90"/>
      <c r="E598" s="47" t="s">
        <v>172</v>
      </c>
      <c r="F598" s="48"/>
      <c r="G598" s="23"/>
      <c r="H598" s="41">
        <f t="shared" si="20"/>
        <v>0</v>
      </c>
      <c r="I598" s="40"/>
    </row>
    <row r="599" spans="1:9" ht="36.950000000000003" customHeight="1">
      <c r="A599" s="42">
        <v>2.4</v>
      </c>
      <c r="B599" s="91" t="s">
        <v>205</v>
      </c>
      <c r="C599" s="91"/>
      <c r="D599" s="91"/>
      <c r="E599" s="47" t="s">
        <v>43</v>
      </c>
      <c r="F599" s="48"/>
      <c r="G599" s="23"/>
      <c r="H599" s="41">
        <f t="shared" si="20"/>
        <v>0</v>
      </c>
      <c r="I599" s="40"/>
    </row>
    <row r="600" spans="1:9" ht="30.95" customHeight="1">
      <c r="A600" s="42">
        <v>2.5</v>
      </c>
      <c r="B600" s="91" t="s">
        <v>173</v>
      </c>
      <c r="C600" s="91"/>
      <c r="D600" s="91"/>
      <c r="E600" s="47" t="s">
        <v>154</v>
      </c>
      <c r="F600" s="48"/>
      <c r="G600" s="23"/>
      <c r="H600" s="41">
        <f t="shared" si="20"/>
        <v>0</v>
      </c>
      <c r="I600" s="40"/>
    </row>
    <row r="601" spans="1:9" ht="30.95" customHeight="1">
      <c r="A601" s="42">
        <v>2.6</v>
      </c>
      <c r="B601" s="91"/>
      <c r="C601" s="91"/>
      <c r="D601" s="91"/>
      <c r="E601" s="47"/>
      <c r="F601" s="48"/>
      <c r="G601" s="23"/>
      <c r="H601" s="41">
        <f t="shared" si="20"/>
        <v>0</v>
      </c>
      <c r="I601" s="40"/>
    </row>
    <row r="602" spans="1:9" ht="21.95" customHeight="1">
      <c r="A602" s="42">
        <v>2.7</v>
      </c>
      <c r="B602" s="94"/>
      <c r="C602" s="94"/>
      <c r="D602" s="94"/>
      <c r="E602" s="47"/>
      <c r="F602" s="48"/>
      <c r="G602" s="23"/>
      <c r="H602" s="41">
        <f t="shared" si="20"/>
        <v>0</v>
      </c>
      <c r="I602" s="40"/>
    </row>
    <row r="603" spans="1:9" ht="24.75" customHeight="1">
      <c r="A603" s="42">
        <v>2.8</v>
      </c>
      <c r="B603" s="94"/>
      <c r="C603" s="94"/>
      <c r="D603" s="94"/>
      <c r="E603" s="47"/>
      <c r="F603" s="48"/>
      <c r="G603" s="23"/>
      <c r="H603" s="41">
        <f t="shared" si="20"/>
        <v>0</v>
      </c>
      <c r="I603" s="40"/>
    </row>
    <row r="604" spans="1:9" ht="30.75" customHeight="1">
      <c r="A604" s="42">
        <v>2.9</v>
      </c>
      <c r="B604" s="95"/>
      <c r="C604" s="95"/>
      <c r="D604" s="95"/>
      <c r="E604" s="47"/>
      <c r="F604" s="48"/>
      <c r="G604" s="23"/>
      <c r="H604" s="41">
        <f t="shared" si="20"/>
        <v>0</v>
      </c>
      <c r="I604" s="40"/>
    </row>
    <row r="605" spans="1:9" ht="23.1" customHeight="1">
      <c r="A605" s="42" t="s">
        <v>40</v>
      </c>
      <c r="B605" s="90" t="s">
        <v>174</v>
      </c>
      <c r="C605" s="90"/>
      <c r="D605" s="90"/>
      <c r="E605" s="20" t="s">
        <v>121</v>
      </c>
      <c r="F605" s="43"/>
      <c r="G605" s="23"/>
      <c r="H605" s="49">
        <f t="shared" si="20"/>
        <v>0</v>
      </c>
      <c r="I605" s="40"/>
    </row>
    <row r="606" spans="1:9" ht="21.95" customHeight="1">
      <c r="A606" s="42" t="s">
        <v>44</v>
      </c>
      <c r="B606" s="90" t="s">
        <v>175</v>
      </c>
      <c r="C606" s="90"/>
      <c r="D606" s="90"/>
      <c r="E606" s="20" t="s">
        <v>154</v>
      </c>
      <c r="F606" s="43"/>
      <c r="G606" s="50"/>
      <c r="H606" s="44">
        <f>ROUND((H592+H595+H605+H593+H594)*G606,2)</f>
        <v>0</v>
      </c>
      <c r="I606" s="40"/>
    </row>
    <row r="607" spans="1:9" ht="21.95" customHeight="1">
      <c r="A607" s="42" t="s">
        <v>49</v>
      </c>
      <c r="B607" s="90" t="s">
        <v>176</v>
      </c>
      <c r="C607" s="90"/>
      <c r="D607" s="90"/>
      <c r="E607" s="20" t="s">
        <v>154</v>
      </c>
      <c r="F607" s="43"/>
      <c r="G607" s="50"/>
      <c r="H607" s="44">
        <f>ROUND((H592+H595+H605+H593+H594)*G606,2)</f>
        <v>0</v>
      </c>
      <c r="I607" s="40"/>
    </row>
    <row r="608" spans="1:9" ht="21.95" customHeight="1">
      <c r="A608" s="42" t="s">
        <v>177</v>
      </c>
      <c r="B608" s="90" t="s">
        <v>178</v>
      </c>
      <c r="C608" s="90"/>
      <c r="D608" s="90"/>
      <c r="E608" s="20" t="s">
        <v>154</v>
      </c>
      <c r="F608" s="43"/>
      <c r="G608" s="51"/>
      <c r="H608" s="44">
        <v>0</v>
      </c>
      <c r="I608" s="40"/>
    </row>
    <row r="609" spans="1:9" ht="21.95" customHeight="1">
      <c r="A609" s="42" t="s">
        <v>179</v>
      </c>
      <c r="B609" s="90" t="s">
        <v>180</v>
      </c>
      <c r="C609" s="90"/>
      <c r="D609" s="90"/>
      <c r="E609" s="20" t="s">
        <v>154</v>
      </c>
      <c r="F609" s="43"/>
      <c r="G609" s="51"/>
      <c r="H609" s="52">
        <v>0</v>
      </c>
      <c r="I609" s="40"/>
    </row>
    <row r="610" spans="1:9" ht="21.95" customHeight="1">
      <c r="A610" s="42" t="s">
        <v>181</v>
      </c>
      <c r="B610" s="90" t="s">
        <v>182</v>
      </c>
      <c r="C610" s="90"/>
      <c r="D610" s="90"/>
      <c r="E610" s="20" t="s">
        <v>154</v>
      </c>
      <c r="F610" s="43" t="s">
        <v>183</v>
      </c>
      <c r="G610" s="43"/>
      <c r="H610" s="44">
        <f>H591+H608+H609</f>
        <v>0</v>
      </c>
      <c r="I610" s="40"/>
    </row>
    <row r="611" spans="1:9" ht="23.1" customHeight="1">
      <c r="A611" s="42" t="s">
        <v>184</v>
      </c>
      <c r="B611" s="97"/>
      <c r="C611" s="98"/>
      <c r="D611" s="98"/>
      <c r="E611" s="98"/>
      <c r="F611" s="98"/>
      <c r="G611" s="99"/>
      <c r="H611" s="98"/>
      <c r="I611" s="100"/>
    </row>
    <row r="612" spans="1:9" ht="23.1" customHeight="1">
      <c r="A612" s="57"/>
      <c r="B612" s="58"/>
      <c r="C612" s="58"/>
      <c r="D612" s="58"/>
      <c r="E612" s="58"/>
      <c r="F612" s="58"/>
      <c r="G612" s="59"/>
      <c r="H612" s="58"/>
      <c r="I612" s="58"/>
    </row>
    <row r="613" spans="1:9" ht="23.1" customHeight="1">
      <c r="A613" s="57"/>
      <c r="B613" s="58"/>
      <c r="C613" s="58"/>
      <c r="D613" s="58"/>
      <c r="E613" s="58"/>
      <c r="F613" s="58"/>
      <c r="G613" s="59"/>
      <c r="H613" s="58"/>
      <c r="I613" s="58"/>
    </row>
    <row r="614" spans="1:9" ht="23.1" customHeight="1">
      <c r="A614" s="57"/>
      <c r="B614" s="58"/>
      <c r="C614" s="58"/>
      <c r="D614" s="58"/>
      <c r="E614" s="58"/>
      <c r="F614" s="58"/>
      <c r="G614" s="59"/>
      <c r="H614" s="58"/>
      <c r="I614" s="58"/>
    </row>
    <row r="615" spans="1:9" ht="23.1" customHeight="1">
      <c r="A615" s="57"/>
      <c r="B615" s="58"/>
      <c r="C615" s="58"/>
      <c r="D615" s="58"/>
      <c r="E615" s="58"/>
      <c r="F615" s="58"/>
      <c r="G615" s="59"/>
      <c r="H615" s="58"/>
      <c r="I615" s="58"/>
    </row>
    <row r="616" spans="1:9" ht="23.1" customHeight="1">
      <c r="A616" s="92" t="s">
        <v>155</v>
      </c>
      <c r="B616" s="92"/>
      <c r="C616" s="92"/>
      <c r="D616" s="92"/>
      <c r="E616" s="92"/>
      <c r="F616" s="92"/>
      <c r="G616" s="92"/>
      <c r="H616" s="92"/>
      <c r="I616" s="92"/>
    </row>
    <row r="617" spans="1:9" ht="21.95" customHeight="1">
      <c r="A617" s="89" t="str">
        <f>A588</f>
        <v>工程名称:科达展厅扩建项目之8号楼屋顶加建土建、钢结构、幕墙工程</v>
      </c>
      <c r="B617" s="89"/>
      <c r="C617" s="89"/>
      <c r="D617" s="89"/>
      <c r="E617" s="89"/>
      <c r="F617" s="89"/>
      <c r="G617" s="93"/>
      <c r="H617" s="89"/>
      <c r="I617" s="89"/>
    </row>
    <row r="618" spans="1:9" ht="21.95" customHeight="1">
      <c r="A618" s="39" t="s">
        <v>156</v>
      </c>
      <c r="B618" s="40" t="str">
        <f>[1]分部分项工程量清单汇总!B28</f>
        <v>8-023</v>
      </c>
      <c r="C618" s="40" t="s">
        <v>157</v>
      </c>
      <c r="D618" s="90" t="str">
        <f>VLOOKUP(B618,[1]分部分项工程量清单汇总!B$1:H$65536,2,FALSE)</f>
        <v>钢材氟碳喷涂处理</v>
      </c>
      <c r="E618" s="90"/>
      <c r="F618" s="90"/>
      <c r="G618" s="87"/>
      <c r="H618" s="41" t="s">
        <v>158</v>
      </c>
      <c r="I618" s="20" t="str">
        <f>VLOOKUP(B618,[1]分部分项工程量清单汇总!B$1:H$65536,4,FALSE)</f>
        <v>m2</v>
      </c>
    </row>
    <row r="619" spans="1:9" ht="30" customHeight="1">
      <c r="A619" s="42" t="s">
        <v>10</v>
      </c>
      <c r="B619" s="90" t="s">
        <v>159</v>
      </c>
      <c r="C619" s="90"/>
      <c r="D619" s="90"/>
      <c r="E619" s="20" t="s">
        <v>137</v>
      </c>
      <c r="F619" s="43" t="s">
        <v>160</v>
      </c>
      <c r="G619" s="43" t="s">
        <v>161</v>
      </c>
      <c r="H619" s="41" t="s">
        <v>162</v>
      </c>
      <c r="I619" s="20" t="s">
        <v>26</v>
      </c>
    </row>
    <row r="620" spans="1:9" ht="21.95" customHeight="1">
      <c r="A620" s="42" t="s">
        <v>163</v>
      </c>
      <c r="B620" s="90" t="s">
        <v>164</v>
      </c>
      <c r="C620" s="90"/>
      <c r="D620" s="90"/>
      <c r="E620" s="20" t="s">
        <v>154</v>
      </c>
      <c r="F620" s="43"/>
      <c r="G620" s="43"/>
      <c r="H620" s="44">
        <f>H621+H624+H634+H635+H636</f>
        <v>0</v>
      </c>
      <c r="I620" s="40"/>
    </row>
    <row r="621" spans="1:9" ht="21.95" customHeight="1">
      <c r="A621" s="42">
        <v>1</v>
      </c>
      <c r="B621" s="90" t="s">
        <v>165</v>
      </c>
      <c r="C621" s="90"/>
      <c r="D621" s="90"/>
      <c r="E621" s="20" t="str">
        <f>I618</f>
        <v>m2</v>
      </c>
      <c r="F621" s="43"/>
      <c r="G621" s="23"/>
      <c r="H621" s="44">
        <f t="shared" ref="H621:H634" si="21">ROUND(F621*G621,2)</f>
        <v>0</v>
      </c>
      <c r="I621" s="40"/>
    </row>
    <row r="622" spans="1:9" ht="21.95" customHeight="1">
      <c r="A622" s="42"/>
      <c r="B622" s="90"/>
      <c r="C622" s="90"/>
      <c r="D622" s="90"/>
      <c r="E622" s="20"/>
      <c r="F622" s="43"/>
      <c r="G622" s="43"/>
      <c r="H622" s="41"/>
      <c r="I622" s="40"/>
    </row>
    <row r="623" spans="1:9" ht="21.95" customHeight="1">
      <c r="A623" s="42"/>
      <c r="B623" s="90"/>
      <c r="C623" s="90"/>
      <c r="D623" s="90"/>
      <c r="E623" s="20"/>
      <c r="F623" s="43"/>
      <c r="G623" s="43"/>
      <c r="H623" s="41"/>
      <c r="I623" s="40"/>
    </row>
    <row r="624" spans="1:9" ht="21.95" customHeight="1">
      <c r="A624" s="42">
        <v>2</v>
      </c>
      <c r="B624" s="90" t="s">
        <v>166</v>
      </c>
      <c r="C624" s="90"/>
      <c r="D624" s="90"/>
      <c r="E624" s="20" t="s">
        <v>154</v>
      </c>
      <c r="F624" s="43"/>
      <c r="G624" s="45"/>
      <c r="H624" s="44">
        <f>SUM(H625:H633)</f>
        <v>0</v>
      </c>
      <c r="I624" s="40"/>
    </row>
    <row r="625" spans="1:9" ht="32.1" customHeight="1">
      <c r="A625" s="42">
        <v>2.1</v>
      </c>
      <c r="B625" s="90" t="s">
        <v>206</v>
      </c>
      <c r="C625" s="90"/>
      <c r="D625" s="90"/>
      <c r="E625" s="20" t="s">
        <v>34</v>
      </c>
      <c r="F625" s="43"/>
      <c r="G625" s="23"/>
      <c r="H625" s="41">
        <f t="shared" si="21"/>
        <v>0</v>
      </c>
      <c r="I625" s="46"/>
    </row>
    <row r="626" spans="1:9" ht="30" customHeight="1">
      <c r="A626" s="42">
        <v>2.2000000000000002</v>
      </c>
      <c r="B626" s="91" t="s">
        <v>173</v>
      </c>
      <c r="C626" s="91"/>
      <c r="D626" s="91"/>
      <c r="E626" s="47" t="s">
        <v>154</v>
      </c>
      <c r="F626" s="48"/>
      <c r="G626" s="23"/>
      <c r="H626" s="41">
        <f t="shared" si="21"/>
        <v>0</v>
      </c>
      <c r="I626" s="40"/>
    </row>
    <row r="627" spans="1:9" ht="32.1" customHeight="1">
      <c r="A627" s="42">
        <v>2.2999999999999998</v>
      </c>
      <c r="B627" s="90"/>
      <c r="C627" s="90"/>
      <c r="D627" s="90"/>
      <c r="E627" s="47"/>
      <c r="F627" s="48"/>
      <c r="G627" s="23"/>
      <c r="H627" s="41">
        <f t="shared" si="21"/>
        <v>0</v>
      </c>
      <c r="I627" s="40"/>
    </row>
    <row r="628" spans="1:9" ht="36.950000000000003" customHeight="1">
      <c r="A628" s="42">
        <v>2.4</v>
      </c>
      <c r="B628" s="91"/>
      <c r="C628" s="91"/>
      <c r="D628" s="91"/>
      <c r="E628" s="47"/>
      <c r="F628" s="48"/>
      <c r="G628" s="23"/>
      <c r="H628" s="41">
        <f t="shared" si="21"/>
        <v>0</v>
      </c>
      <c r="I628" s="40"/>
    </row>
    <row r="629" spans="1:9" ht="30.95" customHeight="1">
      <c r="A629" s="42">
        <v>2.5</v>
      </c>
      <c r="B629" s="91"/>
      <c r="C629" s="91"/>
      <c r="D629" s="91"/>
      <c r="E629" s="47"/>
      <c r="F629" s="48"/>
      <c r="G629" s="23"/>
      <c r="H629" s="41">
        <f t="shared" si="21"/>
        <v>0</v>
      </c>
      <c r="I629" s="40"/>
    </row>
    <row r="630" spans="1:9" ht="30.95" customHeight="1">
      <c r="A630" s="42">
        <v>2.6</v>
      </c>
      <c r="B630" s="91"/>
      <c r="C630" s="91"/>
      <c r="D630" s="91"/>
      <c r="E630" s="47"/>
      <c r="F630" s="48"/>
      <c r="G630" s="23"/>
      <c r="H630" s="41">
        <f t="shared" si="21"/>
        <v>0</v>
      </c>
      <c r="I630" s="40"/>
    </row>
    <row r="631" spans="1:9" ht="21.95" customHeight="1">
      <c r="A631" s="42">
        <v>2.7</v>
      </c>
      <c r="B631" s="94"/>
      <c r="C631" s="94"/>
      <c r="D631" s="94"/>
      <c r="E631" s="47"/>
      <c r="F631" s="48"/>
      <c r="G631" s="23"/>
      <c r="H631" s="41">
        <f t="shared" si="21"/>
        <v>0</v>
      </c>
      <c r="I631" s="40"/>
    </row>
    <row r="632" spans="1:9" ht="24.75" customHeight="1">
      <c r="A632" s="42">
        <v>2.8</v>
      </c>
      <c r="B632" s="94"/>
      <c r="C632" s="94"/>
      <c r="D632" s="94"/>
      <c r="E632" s="47"/>
      <c r="F632" s="48"/>
      <c r="G632" s="23"/>
      <c r="H632" s="41">
        <f t="shared" si="21"/>
        <v>0</v>
      </c>
      <c r="I632" s="40"/>
    </row>
    <row r="633" spans="1:9" ht="30.75" customHeight="1">
      <c r="A633" s="42">
        <v>2.9</v>
      </c>
      <c r="B633" s="95"/>
      <c r="C633" s="95"/>
      <c r="D633" s="95"/>
      <c r="E633" s="47"/>
      <c r="F633" s="48"/>
      <c r="G633" s="23"/>
      <c r="H633" s="41">
        <f t="shared" si="21"/>
        <v>0</v>
      </c>
      <c r="I633" s="40"/>
    </row>
    <row r="634" spans="1:9" ht="23.1" customHeight="1">
      <c r="A634" s="42" t="s">
        <v>40</v>
      </c>
      <c r="B634" s="90" t="s">
        <v>174</v>
      </c>
      <c r="C634" s="90"/>
      <c r="D634" s="90"/>
      <c r="E634" s="20" t="s">
        <v>121</v>
      </c>
      <c r="F634" s="43"/>
      <c r="G634" s="23"/>
      <c r="H634" s="49">
        <f t="shared" si="21"/>
        <v>0</v>
      </c>
      <c r="I634" s="40"/>
    </row>
    <row r="635" spans="1:9" ht="21.95" customHeight="1">
      <c r="A635" s="42" t="s">
        <v>44</v>
      </c>
      <c r="B635" s="90" t="s">
        <v>175</v>
      </c>
      <c r="C635" s="90"/>
      <c r="D635" s="90"/>
      <c r="E635" s="20" t="s">
        <v>154</v>
      </c>
      <c r="F635" s="43"/>
      <c r="G635" s="50"/>
      <c r="H635" s="44">
        <f>ROUND((H621+H624+H634+H622+H623)*G635,2)</f>
        <v>0</v>
      </c>
      <c r="I635" s="40"/>
    </row>
    <row r="636" spans="1:9" ht="21.95" customHeight="1">
      <c r="A636" s="42" t="s">
        <v>49</v>
      </c>
      <c r="B636" s="90" t="s">
        <v>176</v>
      </c>
      <c r="C636" s="90"/>
      <c r="D636" s="90"/>
      <c r="E636" s="20" t="s">
        <v>154</v>
      </c>
      <c r="F636" s="43"/>
      <c r="G636" s="50"/>
      <c r="H636" s="44">
        <f>ROUND((H621+H624+H634+H622+H623)*G635,2)</f>
        <v>0</v>
      </c>
      <c r="I636" s="40"/>
    </row>
    <row r="637" spans="1:9" ht="21.95" customHeight="1">
      <c r="A637" s="42" t="s">
        <v>177</v>
      </c>
      <c r="B637" s="90" t="s">
        <v>178</v>
      </c>
      <c r="C637" s="90"/>
      <c r="D637" s="90"/>
      <c r="E637" s="20" t="s">
        <v>154</v>
      </c>
      <c r="F637" s="43"/>
      <c r="G637" s="51"/>
      <c r="H637" s="44">
        <v>0</v>
      </c>
      <c r="I637" s="40"/>
    </row>
    <row r="638" spans="1:9" ht="21.95" customHeight="1">
      <c r="A638" s="42" t="s">
        <v>179</v>
      </c>
      <c r="B638" s="90" t="s">
        <v>180</v>
      </c>
      <c r="C638" s="90"/>
      <c r="D638" s="90"/>
      <c r="E638" s="20" t="s">
        <v>154</v>
      </c>
      <c r="F638" s="43"/>
      <c r="G638" s="51"/>
      <c r="H638" s="52">
        <v>0</v>
      </c>
      <c r="I638" s="40"/>
    </row>
    <row r="639" spans="1:9" ht="21.95" customHeight="1">
      <c r="A639" s="42" t="s">
        <v>181</v>
      </c>
      <c r="B639" s="90" t="s">
        <v>182</v>
      </c>
      <c r="C639" s="90"/>
      <c r="D639" s="90"/>
      <c r="E639" s="20" t="s">
        <v>154</v>
      </c>
      <c r="F639" s="43" t="s">
        <v>183</v>
      </c>
      <c r="G639" s="43"/>
      <c r="H639" s="44">
        <f>H620+H637+H638</f>
        <v>0</v>
      </c>
      <c r="I639" s="40"/>
    </row>
    <row r="640" spans="1:9" ht="23.1" customHeight="1">
      <c r="A640" s="42" t="s">
        <v>184</v>
      </c>
      <c r="B640" s="97"/>
      <c r="C640" s="98"/>
      <c r="D640" s="98"/>
      <c r="E640" s="98"/>
      <c r="F640" s="98"/>
      <c r="G640" s="99"/>
      <c r="H640" s="98"/>
      <c r="I640" s="100"/>
    </row>
    <row r="641" ht="23.1" customHeight="1"/>
    <row r="642" ht="23.1" customHeight="1"/>
    <row r="643" ht="23.1" customHeight="1"/>
    <row r="644" ht="23.1" customHeight="1"/>
    <row r="645" ht="23.1" customHeight="1"/>
    <row r="646" ht="23.1" customHeight="1"/>
    <row r="647" ht="23.1" customHeight="1"/>
    <row r="648" ht="23.1" customHeight="1"/>
    <row r="649" ht="23.1" customHeight="1"/>
    <row r="650" ht="23.1" customHeight="1"/>
    <row r="651" ht="23.1" customHeight="1"/>
    <row r="652" ht="23.1" customHeight="1"/>
    <row r="653" ht="23.1" customHeight="1"/>
    <row r="654" ht="23.1" customHeight="1"/>
    <row r="655" ht="23.1" customHeight="1"/>
    <row r="656" ht="23.1" customHeight="1"/>
    <row r="657" ht="23.1" customHeight="1"/>
    <row r="658" ht="23.1" customHeight="1"/>
    <row r="659" ht="23.1" customHeight="1"/>
    <row r="660" ht="23.1" customHeight="1"/>
    <row r="661" ht="23.1" customHeight="1"/>
    <row r="662" ht="23.1" customHeight="1"/>
    <row r="663" ht="23.1" customHeight="1"/>
    <row r="664" ht="23.1" customHeight="1"/>
    <row r="665" ht="23.1" customHeight="1"/>
    <row r="666" ht="23.1" customHeight="1"/>
    <row r="667" ht="23.1" customHeight="1"/>
    <row r="668" ht="23.1" customHeight="1"/>
    <row r="669" ht="23.1" customHeight="1"/>
    <row r="670" ht="23.1" customHeight="1"/>
    <row r="671" ht="23.1" customHeight="1"/>
    <row r="672" ht="23.1" customHeight="1"/>
    <row r="673" ht="23.1" customHeight="1"/>
    <row r="674" ht="23.1" customHeight="1"/>
    <row r="675" ht="23.1" customHeight="1"/>
    <row r="676" ht="23.1" customHeight="1"/>
    <row r="677" ht="23.1" customHeight="1"/>
    <row r="678" ht="23.1" customHeight="1"/>
    <row r="679" ht="23.1" customHeight="1"/>
    <row r="680" ht="23.1" customHeight="1"/>
    <row r="681" ht="23.1" customHeight="1"/>
    <row r="682" ht="23.1" customHeight="1"/>
    <row r="683" ht="23.1" customHeight="1"/>
    <row r="684" ht="23.1" customHeight="1"/>
    <row r="685" ht="23.1" customHeight="1"/>
    <row r="686" ht="23.1" customHeight="1"/>
    <row r="687" ht="23.1" customHeight="1"/>
    <row r="688" ht="23.1" customHeight="1"/>
    <row r="689" ht="23.1" customHeight="1"/>
    <row r="690" ht="23.1" customHeight="1"/>
    <row r="691" ht="23.1" customHeight="1"/>
    <row r="692" ht="23.1" customHeight="1"/>
    <row r="693" ht="23.1" customHeight="1"/>
    <row r="694" ht="23.1" customHeight="1"/>
    <row r="695" ht="23.1" customHeight="1"/>
    <row r="696" ht="23.1" customHeight="1"/>
    <row r="697" ht="23.1" customHeight="1"/>
    <row r="698" ht="23.1" customHeight="1"/>
    <row r="699" ht="23.1" customHeight="1"/>
    <row r="700" ht="23.1" customHeight="1"/>
    <row r="701" ht="23.1" customHeight="1"/>
    <row r="702" ht="23.1" customHeight="1"/>
    <row r="703" ht="23.1" customHeight="1"/>
    <row r="704" ht="23.1" customHeight="1"/>
    <row r="705" ht="23.1" customHeight="1"/>
    <row r="706" ht="23.1" customHeight="1"/>
    <row r="707" ht="23.1" customHeight="1"/>
    <row r="708" ht="23.1" customHeight="1"/>
    <row r="709" ht="23.1" customHeight="1"/>
    <row r="710" ht="23.1" customHeight="1"/>
    <row r="711" ht="23.1" customHeight="1"/>
    <row r="712" ht="23.1" customHeight="1"/>
    <row r="713" ht="23.1" customHeight="1"/>
    <row r="714" ht="23.1" customHeight="1"/>
    <row r="715" ht="23.1" customHeight="1"/>
    <row r="716" ht="23.1" customHeight="1"/>
    <row r="717" ht="23.1" customHeight="1"/>
    <row r="718" ht="23.1" customHeight="1"/>
    <row r="719" ht="23.1" customHeight="1"/>
    <row r="720" ht="23.1" customHeight="1"/>
    <row r="721" ht="23.1" customHeight="1"/>
    <row r="722" ht="23.1" customHeight="1"/>
    <row r="723" ht="23.1" customHeight="1"/>
    <row r="724" ht="23.1" customHeight="1"/>
    <row r="725" ht="23.1" customHeight="1"/>
    <row r="726" ht="23.1" customHeight="1"/>
    <row r="727" ht="23.1" customHeight="1"/>
    <row r="728" ht="23.1" customHeight="1"/>
    <row r="729" ht="23.1" customHeight="1"/>
    <row r="730" ht="23.1" customHeight="1"/>
    <row r="731" ht="23.1" customHeight="1"/>
    <row r="732" ht="23.1" customHeight="1"/>
    <row r="733" ht="23.1" customHeight="1"/>
    <row r="734" ht="23.1" customHeight="1"/>
    <row r="735" ht="23.1" customHeight="1"/>
    <row r="736" ht="23.1" customHeight="1"/>
    <row r="737" ht="23.1" customHeight="1"/>
    <row r="738" ht="23.1" customHeight="1"/>
    <row r="739" ht="23.1" customHeight="1"/>
    <row r="740" ht="23.1" customHeight="1"/>
    <row r="741" ht="23.1" customHeight="1"/>
    <row r="742" ht="23.1" customHeight="1"/>
    <row r="743" ht="23.1" customHeight="1"/>
    <row r="744" ht="23.1" customHeight="1"/>
    <row r="745" ht="23.1" customHeight="1"/>
    <row r="746" ht="23.1" customHeight="1"/>
    <row r="747" ht="23.1" customHeight="1"/>
    <row r="748" ht="23.1" customHeight="1"/>
    <row r="749" ht="23.1" customHeight="1"/>
    <row r="750" ht="23.1" customHeight="1"/>
    <row r="751" ht="23.1" customHeight="1"/>
    <row r="752" ht="23.1" customHeight="1"/>
    <row r="753" ht="23.1" customHeight="1"/>
    <row r="754" ht="23.1" customHeight="1"/>
    <row r="755" ht="23.1" customHeight="1"/>
    <row r="756" ht="23.1" customHeight="1"/>
    <row r="757" ht="23.1" customHeight="1"/>
    <row r="758" ht="23.1" customHeight="1"/>
    <row r="759" ht="23.1" customHeight="1"/>
    <row r="760" ht="23.1" customHeight="1"/>
    <row r="761" ht="23.1" customHeight="1"/>
    <row r="762" ht="23.1" customHeight="1"/>
    <row r="763" ht="23.1" customHeight="1"/>
    <row r="764" ht="23.1" customHeight="1"/>
    <row r="765" ht="23.1" customHeight="1"/>
    <row r="766" ht="23.1" customHeight="1"/>
    <row r="767" ht="23.1" customHeight="1"/>
    <row r="768" ht="23.1" customHeight="1"/>
    <row r="769" ht="23.1" customHeight="1"/>
    <row r="770" ht="23.1" customHeight="1"/>
    <row r="771" ht="23.1" customHeight="1"/>
    <row r="772" ht="23.1" customHeight="1"/>
    <row r="773" ht="23.1" customHeight="1"/>
    <row r="774" ht="23.1" customHeight="1"/>
    <row r="775" ht="23.1" customHeight="1"/>
    <row r="776" ht="23.1" customHeight="1"/>
    <row r="777" ht="23.1" customHeight="1"/>
    <row r="778" ht="23.1" customHeight="1"/>
    <row r="779" ht="23.1" customHeight="1"/>
    <row r="780" ht="23.1" customHeight="1"/>
    <row r="781" ht="23.1" customHeight="1"/>
    <row r="782" ht="23.1" customHeight="1"/>
    <row r="783" ht="23.1" customHeight="1"/>
    <row r="784" ht="23.1" customHeight="1"/>
    <row r="785" ht="23.1" customHeight="1"/>
    <row r="786" ht="23.1" customHeight="1"/>
    <row r="787" ht="23.1" customHeight="1"/>
    <row r="788" ht="23.1" customHeight="1"/>
    <row r="789" ht="23.1" customHeight="1"/>
    <row r="790" ht="23.1" customHeight="1"/>
    <row r="791" ht="23.1" customHeight="1"/>
    <row r="792" ht="23.1" customHeight="1"/>
    <row r="793" ht="23.1" customHeight="1"/>
    <row r="794" ht="23.1" customHeight="1"/>
    <row r="795" ht="23.1" customHeight="1"/>
    <row r="796" ht="23.1" customHeight="1"/>
    <row r="797" ht="23.1" customHeight="1"/>
    <row r="798" ht="23.1" customHeight="1"/>
    <row r="799" ht="23.1" customHeight="1"/>
    <row r="800" ht="23.1" customHeight="1"/>
    <row r="801" ht="23.1" customHeight="1"/>
    <row r="802" ht="23.1" customHeight="1"/>
    <row r="803" ht="23.1" customHeight="1"/>
    <row r="804" ht="23.1" customHeight="1"/>
    <row r="805" ht="23.1" customHeight="1"/>
    <row r="806" ht="23.1" customHeight="1"/>
    <row r="807" ht="23.1" customHeight="1"/>
    <row r="808" ht="23.1" customHeight="1"/>
    <row r="809" ht="23.1" customHeight="1"/>
    <row r="810" ht="23.1" customHeight="1"/>
    <row r="811" ht="23.1" customHeight="1"/>
    <row r="812" ht="23.1" customHeight="1"/>
    <row r="813" ht="23.1" customHeight="1"/>
    <row r="814" ht="23.1" customHeight="1"/>
    <row r="815" ht="23.1" customHeight="1"/>
    <row r="816" ht="23.1" customHeight="1"/>
    <row r="817" ht="23.1" customHeight="1"/>
    <row r="818" ht="23.1" customHeight="1"/>
    <row r="819" ht="23.1" customHeight="1"/>
    <row r="820" ht="23.1" customHeight="1"/>
    <row r="821" ht="23.1" customHeight="1"/>
    <row r="822" ht="23.1" customHeight="1"/>
    <row r="823" ht="23.1" customHeight="1"/>
    <row r="824" ht="23.1" customHeight="1"/>
    <row r="825" ht="23.1" customHeight="1"/>
    <row r="826" ht="23.1" customHeight="1"/>
    <row r="827" ht="23.1" customHeight="1"/>
    <row r="828" ht="23.1" customHeight="1"/>
    <row r="829" ht="23.1" customHeight="1"/>
    <row r="830" ht="23.1" customHeight="1"/>
    <row r="831" ht="23.1" customHeight="1"/>
    <row r="832" ht="23.1" customHeight="1"/>
    <row r="833" ht="23.1" customHeight="1"/>
    <row r="834" ht="23.1" customHeight="1"/>
    <row r="835" ht="23.1" customHeight="1"/>
    <row r="836" ht="23.1" customHeight="1"/>
    <row r="837" ht="23.1" customHeight="1"/>
    <row r="838" ht="23.1" customHeight="1"/>
    <row r="839" ht="23.1" customHeight="1"/>
    <row r="840" ht="23.1" customHeight="1"/>
    <row r="841" ht="23.1" customHeight="1"/>
    <row r="842" ht="23.1" customHeight="1"/>
    <row r="843" ht="23.1" customHeight="1"/>
    <row r="844" ht="23.1" customHeight="1"/>
    <row r="845" ht="23.1" customHeight="1"/>
    <row r="846" ht="23.1" customHeight="1"/>
    <row r="847" ht="23.1" customHeight="1"/>
    <row r="848" ht="23.1" customHeight="1"/>
    <row r="849" ht="23.1" customHeight="1"/>
    <row r="850" ht="23.1" customHeight="1"/>
    <row r="851" ht="23.1" customHeight="1"/>
    <row r="852" ht="23.1" customHeight="1"/>
    <row r="853" ht="23.1" customHeight="1"/>
    <row r="854" ht="23.1" customHeight="1"/>
    <row r="855" ht="23.1" customHeight="1"/>
    <row r="856" ht="23.1" customHeight="1"/>
    <row r="857" ht="23.1" customHeight="1"/>
    <row r="858" ht="23.1" customHeight="1"/>
    <row r="859" ht="23.1" customHeight="1"/>
    <row r="860" ht="23.1" customHeight="1"/>
    <row r="861" ht="23.1" customHeight="1"/>
    <row r="862" ht="27.95" customHeight="1"/>
  </sheetData>
  <mergeCells count="549">
    <mergeCell ref="B638:D638"/>
    <mergeCell ref="B639:D639"/>
    <mergeCell ref="B640:I640"/>
    <mergeCell ref="B632:D632"/>
    <mergeCell ref="B633:D633"/>
    <mergeCell ref="B634:D634"/>
    <mergeCell ref="B635:D635"/>
    <mergeCell ref="B636:D636"/>
    <mergeCell ref="B637:D637"/>
    <mergeCell ref="B626:D626"/>
    <mergeCell ref="B627:D627"/>
    <mergeCell ref="B628:D628"/>
    <mergeCell ref="B629:D629"/>
    <mergeCell ref="B630:D630"/>
    <mergeCell ref="B631:D631"/>
    <mergeCell ref="B620:D620"/>
    <mergeCell ref="B621:D621"/>
    <mergeCell ref="B622:D622"/>
    <mergeCell ref="B623:D623"/>
    <mergeCell ref="B624:D624"/>
    <mergeCell ref="B625:D625"/>
    <mergeCell ref="B610:D610"/>
    <mergeCell ref="B611:I611"/>
    <mergeCell ref="A616:I616"/>
    <mergeCell ref="A617:I617"/>
    <mergeCell ref="D618:G618"/>
    <mergeCell ref="B619:D619"/>
    <mergeCell ref="B604:D604"/>
    <mergeCell ref="B605:D605"/>
    <mergeCell ref="B606:D606"/>
    <mergeCell ref="B607:D607"/>
    <mergeCell ref="B608:D608"/>
    <mergeCell ref="B609:D609"/>
    <mergeCell ref="B598:D598"/>
    <mergeCell ref="B599:D599"/>
    <mergeCell ref="B600:D600"/>
    <mergeCell ref="B601:D601"/>
    <mergeCell ref="B602:D602"/>
    <mergeCell ref="B603:D603"/>
    <mergeCell ref="B592:D592"/>
    <mergeCell ref="B593:D593"/>
    <mergeCell ref="B594:D594"/>
    <mergeCell ref="B595:D595"/>
    <mergeCell ref="B596:D596"/>
    <mergeCell ref="B597:D597"/>
    <mergeCell ref="B582:I582"/>
    <mergeCell ref="A587:I587"/>
    <mergeCell ref="A588:I588"/>
    <mergeCell ref="D589:G589"/>
    <mergeCell ref="B590:D590"/>
    <mergeCell ref="B591:D591"/>
    <mergeCell ref="B576:D576"/>
    <mergeCell ref="B577:D577"/>
    <mergeCell ref="B578:D578"/>
    <mergeCell ref="B579:D579"/>
    <mergeCell ref="B580:D580"/>
    <mergeCell ref="B581:D581"/>
    <mergeCell ref="B570:D570"/>
    <mergeCell ref="B571:D571"/>
    <mergeCell ref="B572:D572"/>
    <mergeCell ref="B573:D573"/>
    <mergeCell ref="B574:D574"/>
    <mergeCell ref="B575:D575"/>
    <mergeCell ref="B564:D564"/>
    <mergeCell ref="B565:D565"/>
    <mergeCell ref="B566:D566"/>
    <mergeCell ref="B567:D567"/>
    <mergeCell ref="B568:D568"/>
    <mergeCell ref="B569:D569"/>
    <mergeCell ref="A558:I558"/>
    <mergeCell ref="A559:I559"/>
    <mergeCell ref="D560:G560"/>
    <mergeCell ref="B561:D561"/>
    <mergeCell ref="B562:D562"/>
    <mergeCell ref="B563:D563"/>
    <mergeCell ref="B548:D548"/>
    <mergeCell ref="B549:D549"/>
    <mergeCell ref="B550:D550"/>
    <mergeCell ref="B551:D551"/>
    <mergeCell ref="B552:D552"/>
    <mergeCell ref="B553:I553"/>
    <mergeCell ref="B542:D542"/>
    <mergeCell ref="B543:D543"/>
    <mergeCell ref="B544:D544"/>
    <mergeCell ref="B545:D545"/>
    <mergeCell ref="B546:D546"/>
    <mergeCell ref="B547:D547"/>
    <mergeCell ref="B536:D536"/>
    <mergeCell ref="B537:D537"/>
    <mergeCell ref="B538:D538"/>
    <mergeCell ref="B539:D539"/>
    <mergeCell ref="B540:D540"/>
    <mergeCell ref="B541:D541"/>
    <mergeCell ref="A530:I530"/>
    <mergeCell ref="D531:G531"/>
    <mergeCell ref="B532:D532"/>
    <mergeCell ref="B533:D533"/>
    <mergeCell ref="B534:D534"/>
    <mergeCell ref="B535:D535"/>
    <mergeCell ref="B520:D520"/>
    <mergeCell ref="B521:D521"/>
    <mergeCell ref="B522:D522"/>
    <mergeCell ref="B523:D523"/>
    <mergeCell ref="B524:I524"/>
    <mergeCell ref="A529:I529"/>
    <mergeCell ref="B514:D514"/>
    <mergeCell ref="B515:D515"/>
    <mergeCell ref="B516:D516"/>
    <mergeCell ref="B517:D517"/>
    <mergeCell ref="B518:D518"/>
    <mergeCell ref="B519:D519"/>
    <mergeCell ref="B508:D508"/>
    <mergeCell ref="B509:D509"/>
    <mergeCell ref="B510:D510"/>
    <mergeCell ref="B511:D511"/>
    <mergeCell ref="B512:D512"/>
    <mergeCell ref="B513:D513"/>
    <mergeCell ref="D502:G502"/>
    <mergeCell ref="B503:D503"/>
    <mergeCell ref="B504:D504"/>
    <mergeCell ref="B505:D505"/>
    <mergeCell ref="B506:D506"/>
    <mergeCell ref="B507:D507"/>
    <mergeCell ref="B492:D492"/>
    <mergeCell ref="B493:D493"/>
    <mergeCell ref="B494:D494"/>
    <mergeCell ref="B495:I495"/>
    <mergeCell ref="A500:I500"/>
    <mergeCell ref="A501:I501"/>
    <mergeCell ref="B486:D486"/>
    <mergeCell ref="B487:D487"/>
    <mergeCell ref="B488:D488"/>
    <mergeCell ref="B489:D489"/>
    <mergeCell ref="B490:D490"/>
    <mergeCell ref="B491:D491"/>
    <mergeCell ref="B480:D480"/>
    <mergeCell ref="B481:D481"/>
    <mergeCell ref="B482:D482"/>
    <mergeCell ref="B483:D483"/>
    <mergeCell ref="B484:D484"/>
    <mergeCell ref="B485:D485"/>
    <mergeCell ref="B474:D474"/>
    <mergeCell ref="B475:D475"/>
    <mergeCell ref="B476:D476"/>
    <mergeCell ref="B477:D477"/>
    <mergeCell ref="B478:D478"/>
    <mergeCell ref="B479:D479"/>
    <mergeCell ref="B464:D464"/>
    <mergeCell ref="B465:D465"/>
    <mergeCell ref="B466:I466"/>
    <mergeCell ref="A471:I471"/>
    <mergeCell ref="A472:I472"/>
    <mergeCell ref="D473:G473"/>
    <mergeCell ref="B458:D458"/>
    <mergeCell ref="B459:D459"/>
    <mergeCell ref="B460:D460"/>
    <mergeCell ref="B461:D461"/>
    <mergeCell ref="B462:D462"/>
    <mergeCell ref="B463:D463"/>
    <mergeCell ref="B452:D452"/>
    <mergeCell ref="B453:D453"/>
    <mergeCell ref="B454:D454"/>
    <mergeCell ref="B455:D455"/>
    <mergeCell ref="B456:D456"/>
    <mergeCell ref="B457:D457"/>
    <mergeCell ref="B446:D446"/>
    <mergeCell ref="B447:D447"/>
    <mergeCell ref="B448:D448"/>
    <mergeCell ref="B449:D449"/>
    <mergeCell ref="B450:D450"/>
    <mergeCell ref="B451:D451"/>
    <mergeCell ref="B436:D436"/>
    <mergeCell ref="B437:I437"/>
    <mergeCell ref="A442:I442"/>
    <mergeCell ref="A443:I443"/>
    <mergeCell ref="D444:G444"/>
    <mergeCell ref="B445:D445"/>
    <mergeCell ref="B430:D430"/>
    <mergeCell ref="B431:D431"/>
    <mergeCell ref="B432:D432"/>
    <mergeCell ref="B433:D433"/>
    <mergeCell ref="B434:D434"/>
    <mergeCell ref="B435:D435"/>
    <mergeCell ref="B424:D424"/>
    <mergeCell ref="B425:D425"/>
    <mergeCell ref="B426:D426"/>
    <mergeCell ref="B427:D427"/>
    <mergeCell ref="B428:D428"/>
    <mergeCell ref="B429:D429"/>
    <mergeCell ref="B418:D418"/>
    <mergeCell ref="B419:D419"/>
    <mergeCell ref="B420:D420"/>
    <mergeCell ref="B421:D421"/>
    <mergeCell ref="B422:D422"/>
    <mergeCell ref="B423:D423"/>
    <mergeCell ref="B407:I407"/>
    <mergeCell ref="A413:I413"/>
    <mergeCell ref="A414:I414"/>
    <mergeCell ref="D415:G415"/>
    <mergeCell ref="B416:D416"/>
    <mergeCell ref="B417:D417"/>
    <mergeCell ref="B401:D401"/>
    <mergeCell ref="B402:D402"/>
    <mergeCell ref="B403:D403"/>
    <mergeCell ref="B404:D404"/>
    <mergeCell ref="B405:D405"/>
    <mergeCell ref="B406:D406"/>
    <mergeCell ref="B395:D395"/>
    <mergeCell ref="B396:D396"/>
    <mergeCell ref="B397:D397"/>
    <mergeCell ref="B398:D398"/>
    <mergeCell ref="B399:D399"/>
    <mergeCell ref="B400:D400"/>
    <mergeCell ref="B389:D389"/>
    <mergeCell ref="B390:D390"/>
    <mergeCell ref="B391:D391"/>
    <mergeCell ref="B392:D392"/>
    <mergeCell ref="B393:D393"/>
    <mergeCell ref="B394:D394"/>
    <mergeCell ref="A383:I383"/>
    <mergeCell ref="A384:I384"/>
    <mergeCell ref="D385:G385"/>
    <mergeCell ref="B386:D386"/>
    <mergeCell ref="B387:D387"/>
    <mergeCell ref="B388:D388"/>
    <mergeCell ref="B371:D371"/>
    <mergeCell ref="B372:D372"/>
    <mergeCell ref="B373:D373"/>
    <mergeCell ref="B374:D374"/>
    <mergeCell ref="B375:D375"/>
    <mergeCell ref="B376:I376"/>
    <mergeCell ref="B365:D365"/>
    <mergeCell ref="B366:D366"/>
    <mergeCell ref="B367:D367"/>
    <mergeCell ref="B368:D368"/>
    <mergeCell ref="B369:D369"/>
    <mergeCell ref="B370:D370"/>
    <mergeCell ref="B359:D359"/>
    <mergeCell ref="B360:D360"/>
    <mergeCell ref="B361:D361"/>
    <mergeCell ref="B362:D362"/>
    <mergeCell ref="B363:D363"/>
    <mergeCell ref="B364:D364"/>
    <mergeCell ref="A353:I353"/>
    <mergeCell ref="A354:I354"/>
    <mergeCell ref="D355:G355"/>
    <mergeCell ref="B356:D356"/>
    <mergeCell ref="B357:D357"/>
    <mergeCell ref="B358:D358"/>
    <mergeCell ref="B342:D342"/>
    <mergeCell ref="B343:D343"/>
    <mergeCell ref="B344:D344"/>
    <mergeCell ref="B345:D345"/>
    <mergeCell ref="B346:D346"/>
    <mergeCell ref="B347:I347"/>
    <mergeCell ref="B336:D336"/>
    <mergeCell ref="B337:D337"/>
    <mergeCell ref="B338:D338"/>
    <mergeCell ref="B339:D339"/>
    <mergeCell ref="B340:D340"/>
    <mergeCell ref="B341:D341"/>
    <mergeCell ref="B330:D330"/>
    <mergeCell ref="B331:D331"/>
    <mergeCell ref="B332:D332"/>
    <mergeCell ref="B333:D333"/>
    <mergeCell ref="B334:D334"/>
    <mergeCell ref="B335:D335"/>
    <mergeCell ref="A324:I324"/>
    <mergeCell ref="D325:G325"/>
    <mergeCell ref="B326:D326"/>
    <mergeCell ref="B327:D327"/>
    <mergeCell ref="B328:D328"/>
    <mergeCell ref="B329:D329"/>
    <mergeCell ref="B314:D314"/>
    <mergeCell ref="B315:D315"/>
    <mergeCell ref="B316:D316"/>
    <mergeCell ref="B317:D317"/>
    <mergeCell ref="B318:I318"/>
    <mergeCell ref="A323:I323"/>
    <mergeCell ref="B308:D308"/>
    <mergeCell ref="B309:D309"/>
    <mergeCell ref="B310:D310"/>
    <mergeCell ref="B311:D311"/>
    <mergeCell ref="B312:D312"/>
    <mergeCell ref="B313:D313"/>
    <mergeCell ref="B302:D302"/>
    <mergeCell ref="B303:D303"/>
    <mergeCell ref="B304:D304"/>
    <mergeCell ref="B305:D305"/>
    <mergeCell ref="B306:D306"/>
    <mergeCell ref="B307:D307"/>
    <mergeCell ref="D296:G296"/>
    <mergeCell ref="B297:D297"/>
    <mergeCell ref="B298:D298"/>
    <mergeCell ref="B299:D299"/>
    <mergeCell ref="B300:D300"/>
    <mergeCell ref="B301:D301"/>
    <mergeCell ref="B286:D286"/>
    <mergeCell ref="B287:D287"/>
    <mergeCell ref="B288:D288"/>
    <mergeCell ref="B289:I289"/>
    <mergeCell ref="A294:I294"/>
    <mergeCell ref="A295:I295"/>
    <mergeCell ref="B280:D280"/>
    <mergeCell ref="B281:D281"/>
    <mergeCell ref="B282:D282"/>
    <mergeCell ref="B283:D283"/>
    <mergeCell ref="B284:D284"/>
    <mergeCell ref="B285:D285"/>
    <mergeCell ref="B274:D274"/>
    <mergeCell ref="B275:D275"/>
    <mergeCell ref="B276:D276"/>
    <mergeCell ref="B277:D277"/>
    <mergeCell ref="B278:D278"/>
    <mergeCell ref="B279:D279"/>
    <mergeCell ref="B268:D268"/>
    <mergeCell ref="B269:D269"/>
    <mergeCell ref="B270:D270"/>
    <mergeCell ref="B271:D271"/>
    <mergeCell ref="B272:D272"/>
    <mergeCell ref="B273:D273"/>
    <mergeCell ref="B258:D258"/>
    <mergeCell ref="B259:D259"/>
    <mergeCell ref="B260:I260"/>
    <mergeCell ref="A265:I265"/>
    <mergeCell ref="A266:I266"/>
    <mergeCell ref="D267:G267"/>
    <mergeCell ref="B252:D252"/>
    <mergeCell ref="B253:D253"/>
    <mergeCell ref="B254:D254"/>
    <mergeCell ref="B255:D255"/>
    <mergeCell ref="B256:D256"/>
    <mergeCell ref="B257:D257"/>
    <mergeCell ref="B246:D246"/>
    <mergeCell ref="B247:D247"/>
    <mergeCell ref="B248:D248"/>
    <mergeCell ref="B249:D249"/>
    <mergeCell ref="B250:D250"/>
    <mergeCell ref="B251:D251"/>
    <mergeCell ref="B240:D240"/>
    <mergeCell ref="B241:D241"/>
    <mergeCell ref="B242:D242"/>
    <mergeCell ref="B243:D243"/>
    <mergeCell ref="B244:D244"/>
    <mergeCell ref="B245:D245"/>
    <mergeCell ref="B230:D230"/>
    <mergeCell ref="B231:I231"/>
    <mergeCell ref="A236:I236"/>
    <mergeCell ref="A237:I237"/>
    <mergeCell ref="D238:G238"/>
    <mergeCell ref="B239:D239"/>
    <mergeCell ref="B224:D224"/>
    <mergeCell ref="B225:D225"/>
    <mergeCell ref="B226:D226"/>
    <mergeCell ref="B227:D227"/>
    <mergeCell ref="B228:D228"/>
    <mergeCell ref="B229:D229"/>
    <mergeCell ref="B218:D218"/>
    <mergeCell ref="B219:D219"/>
    <mergeCell ref="B220:D220"/>
    <mergeCell ref="B221:D221"/>
    <mergeCell ref="B222:D222"/>
    <mergeCell ref="B223:D223"/>
    <mergeCell ref="B212:D212"/>
    <mergeCell ref="B213:D213"/>
    <mergeCell ref="B214:D214"/>
    <mergeCell ref="B215:D215"/>
    <mergeCell ref="B216:D216"/>
    <mergeCell ref="B217:D217"/>
    <mergeCell ref="B202:I202"/>
    <mergeCell ref="A207:I207"/>
    <mergeCell ref="A208:I208"/>
    <mergeCell ref="D209:G209"/>
    <mergeCell ref="B210:D210"/>
    <mergeCell ref="B211:D211"/>
    <mergeCell ref="B196:D196"/>
    <mergeCell ref="B197:D197"/>
    <mergeCell ref="B198:D198"/>
    <mergeCell ref="B199:D199"/>
    <mergeCell ref="B200:D200"/>
    <mergeCell ref="B201:D201"/>
    <mergeCell ref="B190:D190"/>
    <mergeCell ref="B191:D191"/>
    <mergeCell ref="B192:D192"/>
    <mergeCell ref="B193:D193"/>
    <mergeCell ref="B194:D194"/>
    <mergeCell ref="B195:D195"/>
    <mergeCell ref="B184:D184"/>
    <mergeCell ref="B185:D185"/>
    <mergeCell ref="B186:D186"/>
    <mergeCell ref="B187:D187"/>
    <mergeCell ref="B188:D188"/>
    <mergeCell ref="B189:D189"/>
    <mergeCell ref="A178:I178"/>
    <mergeCell ref="A179:I179"/>
    <mergeCell ref="D180:G180"/>
    <mergeCell ref="B181:D181"/>
    <mergeCell ref="B182:D182"/>
    <mergeCell ref="B183:D183"/>
    <mergeCell ref="B167:D167"/>
    <mergeCell ref="B168:D168"/>
    <mergeCell ref="B169:D169"/>
    <mergeCell ref="B170:D170"/>
    <mergeCell ref="B171:D171"/>
    <mergeCell ref="B172:I172"/>
    <mergeCell ref="B161:D161"/>
    <mergeCell ref="B162:D162"/>
    <mergeCell ref="B163:D163"/>
    <mergeCell ref="B164:D164"/>
    <mergeCell ref="B165:D165"/>
    <mergeCell ref="B166:D166"/>
    <mergeCell ref="B155:D155"/>
    <mergeCell ref="B156:D156"/>
    <mergeCell ref="B157:D157"/>
    <mergeCell ref="B158:D158"/>
    <mergeCell ref="B159:D159"/>
    <mergeCell ref="B160:D160"/>
    <mergeCell ref="A149:I149"/>
    <mergeCell ref="D150:G150"/>
    <mergeCell ref="B151:D151"/>
    <mergeCell ref="B152:D152"/>
    <mergeCell ref="B153:D153"/>
    <mergeCell ref="B154:D154"/>
    <mergeCell ref="B138:D138"/>
    <mergeCell ref="B139:D139"/>
    <mergeCell ref="B140:D140"/>
    <mergeCell ref="B141:D141"/>
    <mergeCell ref="B142:I142"/>
    <mergeCell ref="A148:I148"/>
    <mergeCell ref="B132:D132"/>
    <mergeCell ref="B133:D133"/>
    <mergeCell ref="B134:D134"/>
    <mergeCell ref="B135:D135"/>
    <mergeCell ref="B136:D136"/>
    <mergeCell ref="B137:D137"/>
    <mergeCell ref="B126:D126"/>
    <mergeCell ref="B127:D127"/>
    <mergeCell ref="B128:D128"/>
    <mergeCell ref="B129:D129"/>
    <mergeCell ref="B130:D130"/>
    <mergeCell ref="B131:D131"/>
    <mergeCell ref="D120:G120"/>
    <mergeCell ref="B121:D121"/>
    <mergeCell ref="B122:D122"/>
    <mergeCell ref="B123:D123"/>
    <mergeCell ref="B124:D124"/>
    <mergeCell ref="B125:D125"/>
    <mergeCell ref="B110:D110"/>
    <mergeCell ref="B111:D111"/>
    <mergeCell ref="B112:D112"/>
    <mergeCell ref="B113:I113"/>
    <mergeCell ref="A118:I118"/>
    <mergeCell ref="A119:I119"/>
    <mergeCell ref="B104:D104"/>
    <mergeCell ref="B105:D105"/>
    <mergeCell ref="B106:D106"/>
    <mergeCell ref="B107:D107"/>
    <mergeCell ref="B108:D108"/>
    <mergeCell ref="B109:D109"/>
    <mergeCell ref="B98:D98"/>
    <mergeCell ref="B99:D99"/>
    <mergeCell ref="B100:D100"/>
    <mergeCell ref="B101:D101"/>
    <mergeCell ref="B102:D102"/>
    <mergeCell ref="B103:D103"/>
    <mergeCell ref="B92:D92"/>
    <mergeCell ref="B93:D93"/>
    <mergeCell ref="B94:D94"/>
    <mergeCell ref="B95:D95"/>
    <mergeCell ref="B96:D96"/>
    <mergeCell ref="B97:D97"/>
    <mergeCell ref="B82:D82"/>
    <mergeCell ref="B83:D83"/>
    <mergeCell ref="B84:I84"/>
    <mergeCell ref="A89:I89"/>
    <mergeCell ref="A90:I90"/>
    <mergeCell ref="D91:G91"/>
    <mergeCell ref="B76:D76"/>
    <mergeCell ref="B77:D77"/>
    <mergeCell ref="B78:D78"/>
    <mergeCell ref="B79:D79"/>
    <mergeCell ref="B80:D80"/>
    <mergeCell ref="B81:D81"/>
    <mergeCell ref="B70:D70"/>
    <mergeCell ref="B71:D71"/>
    <mergeCell ref="B72:D72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B53:D53"/>
    <mergeCell ref="B54:I54"/>
    <mergeCell ref="A60:I60"/>
    <mergeCell ref="A61:I61"/>
    <mergeCell ref="D62:G62"/>
    <mergeCell ref="B63:D63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B35:D35"/>
    <mergeCell ref="B36:D36"/>
    <mergeCell ref="B37:D37"/>
    <mergeCell ref="B38:D38"/>
    <mergeCell ref="B39:D39"/>
    <mergeCell ref="B40:D40"/>
    <mergeCell ref="B25:I25"/>
    <mergeCell ref="A30:I30"/>
    <mergeCell ref="A31:I31"/>
    <mergeCell ref="D32:G32"/>
    <mergeCell ref="B33:D33"/>
    <mergeCell ref="B34:D34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A1:I1"/>
    <mergeCell ref="A2:I2"/>
    <mergeCell ref="D3:G3"/>
    <mergeCell ref="B4:D4"/>
    <mergeCell ref="B5:D5"/>
    <mergeCell ref="B6:D6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G19" sqref="G19"/>
    </sheetView>
  </sheetViews>
  <sheetFormatPr defaultRowHeight="13.5"/>
  <cols>
    <col min="1" max="1" width="4.625" style="60" customWidth="1"/>
    <col min="2" max="2" width="28.625" style="60" customWidth="1"/>
    <col min="3" max="3" width="14.125" style="60" customWidth="1"/>
    <col min="4" max="4" width="27.25" style="60" customWidth="1"/>
    <col min="5" max="5" width="8.25" style="60" customWidth="1"/>
    <col min="6" max="239" width="9" style="60" customWidth="1"/>
    <col min="240" max="256" width="9" style="60"/>
    <col min="257" max="257" width="4.625" style="60" customWidth="1"/>
    <col min="258" max="258" width="28.625" style="60" customWidth="1"/>
    <col min="259" max="259" width="14.125" style="60" customWidth="1"/>
    <col min="260" max="260" width="27.25" style="60" customWidth="1"/>
    <col min="261" max="261" width="8.25" style="60" customWidth="1"/>
    <col min="262" max="495" width="9" style="60" customWidth="1"/>
    <col min="496" max="512" width="9" style="60"/>
    <col min="513" max="513" width="4.625" style="60" customWidth="1"/>
    <col min="514" max="514" width="28.625" style="60" customWidth="1"/>
    <col min="515" max="515" width="14.125" style="60" customWidth="1"/>
    <col min="516" max="516" width="27.25" style="60" customWidth="1"/>
    <col min="517" max="517" width="8.25" style="60" customWidth="1"/>
    <col min="518" max="751" width="9" style="60" customWidth="1"/>
    <col min="752" max="768" width="9" style="60"/>
    <col min="769" max="769" width="4.625" style="60" customWidth="1"/>
    <col min="770" max="770" width="28.625" style="60" customWidth="1"/>
    <col min="771" max="771" width="14.125" style="60" customWidth="1"/>
    <col min="772" max="772" width="27.25" style="60" customWidth="1"/>
    <col min="773" max="773" width="8.25" style="60" customWidth="1"/>
    <col min="774" max="1007" width="9" style="60" customWidth="1"/>
    <col min="1008" max="1024" width="9" style="60"/>
    <col min="1025" max="1025" width="4.625" style="60" customWidth="1"/>
    <col min="1026" max="1026" width="28.625" style="60" customWidth="1"/>
    <col min="1027" max="1027" width="14.125" style="60" customWidth="1"/>
    <col min="1028" max="1028" width="27.25" style="60" customWidth="1"/>
    <col min="1029" max="1029" width="8.25" style="60" customWidth="1"/>
    <col min="1030" max="1263" width="9" style="60" customWidth="1"/>
    <col min="1264" max="1280" width="9" style="60"/>
    <col min="1281" max="1281" width="4.625" style="60" customWidth="1"/>
    <col min="1282" max="1282" width="28.625" style="60" customWidth="1"/>
    <col min="1283" max="1283" width="14.125" style="60" customWidth="1"/>
    <col min="1284" max="1284" width="27.25" style="60" customWidth="1"/>
    <col min="1285" max="1285" width="8.25" style="60" customWidth="1"/>
    <col min="1286" max="1519" width="9" style="60" customWidth="1"/>
    <col min="1520" max="1536" width="9" style="60"/>
    <col min="1537" max="1537" width="4.625" style="60" customWidth="1"/>
    <col min="1538" max="1538" width="28.625" style="60" customWidth="1"/>
    <col min="1539" max="1539" width="14.125" style="60" customWidth="1"/>
    <col min="1540" max="1540" width="27.25" style="60" customWidth="1"/>
    <col min="1541" max="1541" width="8.25" style="60" customWidth="1"/>
    <col min="1542" max="1775" width="9" style="60" customWidth="1"/>
    <col min="1776" max="1792" width="9" style="60"/>
    <col min="1793" max="1793" width="4.625" style="60" customWidth="1"/>
    <col min="1794" max="1794" width="28.625" style="60" customWidth="1"/>
    <col min="1795" max="1795" width="14.125" style="60" customWidth="1"/>
    <col min="1796" max="1796" width="27.25" style="60" customWidth="1"/>
    <col min="1797" max="1797" width="8.25" style="60" customWidth="1"/>
    <col min="1798" max="2031" width="9" style="60" customWidth="1"/>
    <col min="2032" max="2048" width="9" style="60"/>
    <col min="2049" max="2049" width="4.625" style="60" customWidth="1"/>
    <col min="2050" max="2050" width="28.625" style="60" customWidth="1"/>
    <col min="2051" max="2051" width="14.125" style="60" customWidth="1"/>
    <col min="2052" max="2052" width="27.25" style="60" customWidth="1"/>
    <col min="2053" max="2053" width="8.25" style="60" customWidth="1"/>
    <col min="2054" max="2287" width="9" style="60" customWidth="1"/>
    <col min="2288" max="2304" width="9" style="60"/>
    <col min="2305" max="2305" width="4.625" style="60" customWidth="1"/>
    <col min="2306" max="2306" width="28.625" style="60" customWidth="1"/>
    <col min="2307" max="2307" width="14.125" style="60" customWidth="1"/>
    <col min="2308" max="2308" width="27.25" style="60" customWidth="1"/>
    <col min="2309" max="2309" width="8.25" style="60" customWidth="1"/>
    <col min="2310" max="2543" width="9" style="60" customWidth="1"/>
    <col min="2544" max="2560" width="9" style="60"/>
    <col min="2561" max="2561" width="4.625" style="60" customWidth="1"/>
    <col min="2562" max="2562" width="28.625" style="60" customWidth="1"/>
    <col min="2563" max="2563" width="14.125" style="60" customWidth="1"/>
    <col min="2564" max="2564" width="27.25" style="60" customWidth="1"/>
    <col min="2565" max="2565" width="8.25" style="60" customWidth="1"/>
    <col min="2566" max="2799" width="9" style="60" customWidth="1"/>
    <col min="2800" max="2816" width="9" style="60"/>
    <col min="2817" max="2817" width="4.625" style="60" customWidth="1"/>
    <col min="2818" max="2818" width="28.625" style="60" customWidth="1"/>
    <col min="2819" max="2819" width="14.125" style="60" customWidth="1"/>
    <col min="2820" max="2820" width="27.25" style="60" customWidth="1"/>
    <col min="2821" max="2821" width="8.25" style="60" customWidth="1"/>
    <col min="2822" max="3055" width="9" style="60" customWidth="1"/>
    <col min="3056" max="3072" width="9" style="60"/>
    <col min="3073" max="3073" width="4.625" style="60" customWidth="1"/>
    <col min="3074" max="3074" width="28.625" style="60" customWidth="1"/>
    <col min="3075" max="3075" width="14.125" style="60" customWidth="1"/>
    <col min="3076" max="3076" width="27.25" style="60" customWidth="1"/>
    <col min="3077" max="3077" width="8.25" style="60" customWidth="1"/>
    <col min="3078" max="3311" width="9" style="60" customWidth="1"/>
    <col min="3312" max="3328" width="9" style="60"/>
    <col min="3329" max="3329" width="4.625" style="60" customWidth="1"/>
    <col min="3330" max="3330" width="28.625" style="60" customWidth="1"/>
    <col min="3331" max="3331" width="14.125" style="60" customWidth="1"/>
    <col min="3332" max="3332" width="27.25" style="60" customWidth="1"/>
    <col min="3333" max="3333" width="8.25" style="60" customWidth="1"/>
    <col min="3334" max="3567" width="9" style="60" customWidth="1"/>
    <col min="3568" max="3584" width="9" style="60"/>
    <col min="3585" max="3585" width="4.625" style="60" customWidth="1"/>
    <col min="3586" max="3586" width="28.625" style="60" customWidth="1"/>
    <col min="3587" max="3587" width="14.125" style="60" customWidth="1"/>
    <col min="3588" max="3588" width="27.25" style="60" customWidth="1"/>
    <col min="3589" max="3589" width="8.25" style="60" customWidth="1"/>
    <col min="3590" max="3823" width="9" style="60" customWidth="1"/>
    <col min="3824" max="3840" width="9" style="60"/>
    <col min="3841" max="3841" width="4.625" style="60" customWidth="1"/>
    <col min="3842" max="3842" width="28.625" style="60" customWidth="1"/>
    <col min="3843" max="3843" width="14.125" style="60" customWidth="1"/>
    <col min="3844" max="3844" width="27.25" style="60" customWidth="1"/>
    <col min="3845" max="3845" width="8.25" style="60" customWidth="1"/>
    <col min="3846" max="4079" width="9" style="60" customWidth="1"/>
    <col min="4080" max="4096" width="9" style="60"/>
    <col min="4097" max="4097" width="4.625" style="60" customWidth="1"/>
    <col min="4098" max="4098" width="28.625" style="60" customWidth="1"/>
    <col min="4099" max="4099" width="14.125" style="60" customWidth="1"/>
    <col min="4100" max="4100" width="27.25" style="60" customWidth="1"/>
    <col min="4101" max="4101" width="8.25" style="60" customWidth="1"/>
    <col min="4102" max="4335" width="9" style="60" customWidth="1"/>
    <col min="4336" max="4352" width="9" style="60"/>
    <col min="4353" max="4353" width="4.625" style="60" customWidth="1"/>
    <col min="4354" max="4354" width="28.625" style="60" customWidth="1"/>
    <col min="4355" max="4355" width="14.125" style="60" customWidth="1"/>
    <col min="4356" max="4356" width="27.25" style="60" customWidth="1"/>
    <col min="4357" max="4357" width="8.25" style="60" customWidth="1"/>
    <col min="4358" max="4591" width="9" style="60" customWidth="1"/>
    <col min="4592" max="4608" width="9" style="60"/>
    <col min="4609" max="4609" width="4.625" style="60" customWidth="1"/>
    <col min="4610" max="4610" width="28.625" style="60" customWidth="1"/>
    <col min="4611" max="4611" width="14.125" style="60" customWidth="1"/>
    <col min="4612" max="4612" width="27.25" style="60" customWidth="1"/>
    <col min="4613" max="4613" width="8.25" style="60" customWidth="1"/>
    <col min="4614" max="4847" width="9" style="60" customWidth="1"/>
    <col min="4848" max="4864" width="9" style="60"/>
    <col min="4865" max="4865" width="4.625" style="60" customWidth="1"/>
    <col min="4866" max="4866" width="28.625" style="60" customWidth="1"/>
    <col min="4867" max="4867" width="14.125" style="60" customWidth="1"/>
    <col min="4868" max="4868" width="27.25" style="60" customWidth="1"/>
    <col min="4869" max="4869" width="8.25" style="60" customWidth="1"/>
    <col min="4870" max="5103" width="9" style="60" customWidth="1"/>
    <col min="5104" max="5120" width="9" style="60"/>
    <col min="5121" max="5121" width="4.625" style="60" customWidth="1"/>
    <col min="5122" max="5122" width="28.625" style="60" customWidth="1"/>
    <col min="5123" max="5123" width="14.125" style="60" customWidth="1"/>
    <col min="5124" max="5124" width="27.25" style="60" customWidth="1"/>
    <col min="5125" max="5125" width="8.25" style="60" customWidth="1"/>
    <col min="5126" max="5359" width="9" style="60" customWidth="1"/>
    <col min="5360" max="5376" width="9" style="60"/>
    <col min="5377" max="5377" width="4.625" style="60" customWidth="1"/>
    <col min="5378" max="5378" width="28.625" style="60" customWidth="1"/>
    <col min="5379" max="5379" width="14.125" style="60" customWidth="1"/>
    <col min="5380" max="5380" width="27.25" style="60" customWidth="1"/>
    <col min="5381" max="5381" width="8.25" style="60" customWidth="1"/>
    <col min="5382" max="5615" width="9" style="60" customWidth="1"/>
    <col min="5616" max="5632" width="9" style="60"/>
    <col min="5633" max="5633" width="4.625" style="60" customWidth="1"/>
    <col min="5634" max="5634" width="28.625" style="60" customWidth="1"/>
    <col min="5635" max="5635" width="14.125" style="60" customWidth="1"/>
    <col min="5636" max="5636" width="27.25" style="60" customWidth="1"/>
    <col min="5637" max="5637" width="8.25" style="60" customWidth="1"/>
    <col min="5638" max="5871" width="9" style="60" customWidth="1"/>
    <col min="5872" max="5888" width="9" style="60"/>
    <col min="5889" max="5889" width="4.625" style="60" customWidth="1"/>
    <col min="5890" max="5890" width="28.625" style="60" customWidth="1"/>
    <col min="5891" max="5891" width="14.125" style="60" customWidth="1"/>
    <col min="5892" max="5892" width="27.25" style="60" customWidth="1"/>
    <col min="5893" max="5893" width="8.25" style="60" customWidth="1"/>
    <col min="5894" max="6127" width="9" style="60" customWidth="1"/>
    <col min="6128" max="6144" width="9" style="60"/>
    <col min="6145" max="6145" width="4.625" style="60" customWidth="1"/>
    <col min="6146" max="6146" width="28.625" style="60" customWidth="1"/>
    <col min="6147" max="6147" width="14.125" style="60" customWidth="1"/>
    <col min="6148" max="6148" width="27.25" style="60" customWidth="1"/>
    <col min="6149" max="6149" width="8.25" style="60" customWidth="1"/>
    <col min="6150" max="6383" width="9" style="60" customWidth="1"/>
    <col min="6384" max="6400" width="9" style="60"/>
    <col min="6401" max="6401" width="4.625" style="60" customWidth="1"/>
    <col min="6402" max="6402" width="28.625" style="60" customWidth="1"/>
    <col min="6403" max="6403" width="14.125" style="60" customWidth="1"/>
    <col min="6404" max="6404" width="27.25" style="60" customWidth="1"/>
    <col min="6405" max="6405" width="8.25" style="60" customWidth="1"/>
    <col min="6406" max="6639" width="9" style="60" customWidth="1"/>
    <col min="6640" max="6656" width="9" style="60"/>
    <col min="6657" max="6657" width="4.625" style="60" customWidth="1"/>
    <col min="6658" max="6658" width="28.625" style="60" customWidth="1"/>
    <col min="6659" max="6659" width="14.125" style="60" customWidth="1"/>
    <col min="6660" max="6660" width="27.25" style="60" customWidth="1"/>
    <col min="6661" max="6661" width="8.25" style="60" customWidth="1"/>
    <col min="6662" max="6895" width="9" style="60" customWidth="1"/>
    <col min="6896" max="6912" width="9" style="60"/>
    <col min="6913" max="6913" width="4.625" style="60" customWidth="1"/>
    <col min="6914" max="6914" width="28.625" style="60" customWidth="1"/>
    <col min="6915" max="6915" width="14.125" style="60" customWidth="1"/>
    <col min="6916" max="6916" width="27.25" style="60" customWidth="1"/>
    <col min="6917" max="6917" width="8.25" style="60" customWidth="1"/>
    <col min="6918" max="7151" width="9" style="60" customWidth="1"/>
    <col min="7152" max="7168" width="9" style="60"/>
    <col min="7169" max="7169" width="4.625" style="60" customWidth="1"/>
    <col min="7170" max="7170" width="28.625" style="60" customWidth="1"/>
    <col min="7171" max="7171" width="14.125" style="60" customWidth="1"/>
    <col min="7172" max="7172" width="27.25" style="60" customWidth="1"/>
    <col min="7173" max="7173" width="8.25" style="60" customWidth="1"/>
    <col min="7174" max="7407" width="9" style="60" customWidth="1"/>
    <col min="7408" max="7424" width="9" style="60"/>
    <col min="7425" max="7425" width="4.625" style="60" customWidth="1"/>
    <col min="7426" max="7426" width="28.625" style="60" customWidth="1"/>
    <col min="7427" max="7427" width="14.125" style="60" customWidth="1"/>
    <col min="7428" max="7428" width="27.25" style="60" customWidth="1"/>
    <col min="7429" max="7429" width="8.25" style="60" customWidth="1"/>
    <col min="7430" max="7663" width="9" style="60" customWidth="1"/>
    <col min="7664" max="7680" width="9" style="60"/>
    <col min="7681" max="7681" width="4.625" style="60" customWidth="1"/>
    <col min="7682" max="7682" width="28.625" style="60" customWidth="1"/>
    <col min="7683" max="7683" width="14.125" style="60" customWidth="1"/>
    <col min="7684" max="7684" width="27.25" style="60" customWidth="1"/>
    <col min="7685" max="7685" width="8.25" style="60" customWidth="1"/>
    <col min="7686" max="7919" width="9" style="60" customWidth="1"/>
    <col min="7920" max="7936" width="9" style="60"/>
    <col min="7937" max="7937" width="4.625" style="60" customWidth="1"/>
    <col min="7938" max="7938" width="28.625" style="60" customWidth="1"/>
    <col min="7939" max="7939" width="14.125" style="60" customWidth="1"/>
    <col min="7940" max="7940" width="27.25" style="60" customWidth="1"/>
    <col min="7941" max="7941" width="8.25" style="60" customWidth="1"/>
    <col min="7942" max="8175" width="9" style="60" customWidth="1"/>
    <col min="8176" max="8192" width="9" style="60"/>
    <col min="8193" max="8193" width="4.625" style="60" customWidth="1"/>
    <col min="8194" max="8194" width="28.625" style="60" customWidth="1"/>
    <col min="8195" max="8195" width="14.125" style="60" customWidth="1"/>
    <col min="8196" max="8196" width="27.25" style="60" customWidth="1"/>
    <col min="8197" max="8197" width="8.25" style="60" customWidth="1"/>
    <col min="8198" max="8431" width="9" style="60" customWidth="1"/>
    <col min="8432" max="8448" width="9" style="60"/>
    <col min="8449" max="8449" width="4.625" style="60" customWidth="1"/>
    <col min="8450" max="8450" width="28.625" style="60" customWidth="1"/>
    <col min="8451" max="8451" width="14.125" style="60" customWidth="1"/>
    <col min="8452" max="8452" width="27.25" style="60" customWidth="1"/>
    <col min="8453" max="8453" width="8.25" style="60" customWidth="1"/>
    <col min="8454" max="8687" width="9" style="60" customWidth="1"/>
    <col min="8688" max="8704" width="9" style="60"/>
    <col min="8705" max="8705" width="4.625" style="60" customWidth="1"/>
    <col min="8706" max="8706" width="28.625" style="60" customWidth="1"/>
    <col min="8707" max="8707" width="14.125" style="60" customWidth="1"/>
    <col min="8708" max="8708" width="27.25" style="60" customWidth="1"/>
    <col min="8709" max="8709" width="8.25" style="60" customWidth="1"/>
    <col min="8710" max="8943" width="9" style="60" customWidth="1"/>
    <col min="8944" max="8960" width="9" style="60"/>
    <col min="8961" max="8961" width="4.625" style="60" customWidth="1"/>
    <col min="8962" max="8962" width="28.625" style="60" customWidth="1"/>
    <col min="8963" max="8963" width="14.125" style="60" customWidth="1"/>
    <col min="8964" max="8964" width="27.25" style="60" customWidth="1"/>
    <col min="8965" max="8965" width="8.25" style="60" customWidth="1"/>
    <col min="8966" max="9199" width="9" style="60" customWidth="1"/>
    <col min="9200" max="9216" width="9" style="60"/>
    <col min="9217" max="9217" width="4.625" style="60" customWidth="1"/>
    <col min="9218" max="9218" width="28.625" style="60" customWidth="1"/>
    <col min="9219" max="9219" width="14.125" style="60" customWidth="1"/>
    <col min="9220" max="9220" width="27.25" style="60" customWidth="1"/>
    <col min="9221" max="9221" width="8.25" style="60" customWidth="1"/>
    <col min="9222" max="9455" width="9" style="60" customWidth="1"/>
    <col min="9456" max="9472" width="9" style="60"/>
    <col min="9473" max="9473" width="4.625" style="60" customWidth="1"/>
    <col min="9474" max="9474" width="28.625" style="60" customWidth="1"/>
    <col min="9475" max="9475" width="14.125" style="60" customWidth="1"/>
    <col min="9476" max="9476" width="27.25" style="60" customWidth="1"/>
    <col min="9477" max="9477" width="8.25" style="60" customWidth="1"/>
    <col min="9478" max="9711" width="9" style="60" customWidth="1"/>
    <col min="9712" max="9728" width="9" style="60"/>
    <col min="9729" max="9729" width="4.625" style="60" customWidth="1"/>
    <col min="9730" max="9730" width="28.625" style="60" customWidth="1"/>
    <col min="9731" max="9731" width="14.125" style="60" customWidth="1"/>
    <col min="9732" max="9732" width="27.25" style="60" customWidth="1"/>
    <col min="9733" max="9733" width="8.25" style="60" customWidth="1"/>
    <col min="9734" max="9967" width="9" style="60" customWidth="1"/>
    <col min="9968" max="9984" width="9" style="60"/>
    <col min="9985" max="9985" width="4.625" style="60" customWidth="1"/>
    <col min="9986" max="9986" width="28.625" style="60" customWidth="1"/>
    <col min="9987" max="9987" width="14.125" style="60" customWidth="1"/>
    <col min="9988" max="9988" width="27.25" style="60" customWidth="1"/>
    <col min="9989" max="9989" width="8.25" style="60" customWidth="1"/>
    <col min="9990" max="10223" width="9" style="60" customWidth="1"/>
    <col min="10224" max="10240" width="9" style="60"/>
    <col min="10241" max="10241" width="4.625" style="60" customWidth="1"/>
    <col min="10242" max="10242" width="28.625" style="60" customWidth="1"/>
    <col min="10243" max="10243" width="14.125" style="60" customWidth="1"/>
    <col min="10244" max="10244" width="27.25" style="60" customWidth="1"/>
    <col min="10245" max="10245" width="8.25" style="60" customWidth="1"/>
    <col min="10246" max="10479" width="9" style="60" customWidth="1"/>
    <col min="10480" max="10496" width="9" style="60"/>
    <col min="10497" max="10497" width="4.625" style="60" customWidth="1"/>
    <col min="10498" max="10498" width="28.625" style="60" customWidth="1"/>
    <col min="10499" max="10499" width="14.125" style="60" customWidth="1"/>
    <col min="10500" max="10500" width="27.25" style="60" customWidth="1"/>
    <col min="10501" max="10501" width="8.25" style="60" customWidth="1"/>
    <col min="10502" max="10735" width="9" style="60" customWidth="1"/>
    <col min="10736" max="10752" width="9" style="60"/>
    <col min="10753" max="10753" width="4.625" style="60" customWidth="1"/>
    <col min="10754" max="10754" width="28.625" style="60" customWidth="1"/>
    <col min="10755" max="10755" width="14.125" style="60" customWidth="1"/>
    <col min="10756" max="10756" width="27.25" style="60" customWidth="1"/>
    <col min="10757" max="10757" width="8.25" style="60" customWidth="1"/>
    <col min="10758" max="10991" width="9" style="60" customWidth="1"/>
    <col min="10992" max="11008" width="9" style="60"/>
    <col min="11009" max="11009" width="4.625" style="60" customWidth="1"/>
    <col min="11010" max="11010" width="28.625" style="60" customWidth="1"/>
    <col min="11011" max="11011" width="14.125" style="60" customWidth="1"/>
    <col min="11012" max="11012" width="27.25" style="60" customWidth="1"/>
    <col min="11013" max="11013" width="8.25" style="60" customWidth="1"/>
    <col min="11014" max="11247" width="9" style="60" customWidth="1"/>
    <col min="11248" max="11264" width="9" style="60"/>
    <col min="11265" max="11265" width="4.625" style="60" customWidth="1"/>
    <col min="11266" max="11266" width="28.625" style="60" customWidth="1"/>
    <col min="11267" max="11267" width="14.125" style="60" customWidth="1"/>
    <col min="11268" max="11268" width="27.25" style="60" customWidth="1"/>
    <col min="11269" max="11269" width="8.25" style="60" customWidth="1"/>
    <col min="11270" max="11503" width="9" style="60" customWidth="1"/>
    <col min="11504" max="11520" width="9" style="60"/>
    <col min="11521" max="11521" width="4.625" style="60" customWidth="1"/>
    <col min="11522" max="11522" width="28.625" style="60" customWidth="1"/>
    <col min="11523" max="11523" width="14.125" style="60" customWidth="1"/>
    <col min="11524" max="11524" width="27.25" style="60" customWidth="1"/>
    <col min="11525" max="11525" width="8.25" style="60" customWidth="1"/>
    <col min="11526" max="11759" width="9" style="60" customWidth="1"/>
    <col min="11760" max="11776" width="9" style="60"/>
    <col min="11777" max="11777" width="4.625" style="60" customWidth="1"/>
    <col min="11778" max="11778" width="28.625" style="60" customWidth="1"/>
    <col min="11779" max="11779" width="14.125" style="60" customWidth="1"/>
    <col min="11780" max="11780" width="27.25" style="60" customWidth="1"/>
    <col min="11781" max="11781" width="8.25" style="60" customWidth="1"/>
    <col min="11782" max="12015" width="9" style="60" customWidth="1"/>
    <col min="12016" max="12032" width="9" style="60"/>
    <col min="12033" max="12033" width="4.625" style="60" customWidth="1"/>
    <col min="12034" max="12034" width="28.625" style="60" customWidth="1"/>
    <col min="12035" max="12035" width="14.125" style="60" customWidth="1"/>
    <col min="12036" max="12036" width="27.25" style="60" customWidth="1"/>
    <col min="12037" max="12037" width="8.25" style="60" customWidth="1"/>
    <col min="12038" max="12271" width="9" style="60" customWidth="1"/>
    <col min="12272" max="12288" width="9" style="60"/>
    <col min="12289" max="12289" width="4.625" style="60" customWidth="1"/>
    <col min="12290" max="12290" width="28.625" style="60" customWidth="1"/>
    <col min="12291" max="12291" width="14.125" style="60" customWidth="1"/>
    <col min="12292" max="12292" width="27.25" style="60" customWidth="1"/>
    <col min="12293" max="12293" width="8.25" style="60" customWidth="1"/>
    <col min="12294" max="12527" width="9" style="60" customWidth="1"/>
    <col min="12528" max="12544" width="9" style="60"/>
    <col min="12545" max="12545" width="4.625" style="60" customWidth="1"/>
    <col min="12546" max="12546" width="28.625" style="60" customWidth="1"/>
    <col min="12547" max="12547" width="14.125" style="60" customWidth="1"/>
    <col min="12548" max="12548" width="27.25" style="60" customWidth="1"/>
    <col min="12549" max="12549" width="8.25" style="60" customWidth="1"/>
    <col min="12550" max="12783" width="9" style="60" customWidth="1"/>
    <col min="12784" max="12800" width="9" style="60"/>
    <col min="12801" max="12801" width="4.625" style="60" customWidth="1"/>
    <col min="12802" max="12802" width="28.625" style="60" customWidth="1"/>
    <col min="12803" max="12803" width="14.125" style="60" customWidth="1"/>
    <col min="12804" max="12804" width="27.25" style="60" customWidth="1"/>
    <col min="12805" max="12805" width="8.25" style="60" customWidth="1"/>
    <col min="12806" max="13039" width="9" style="60" customWidth="1"/>
    <col min="13040" max="13056" width="9" style="60"/>
    <col min="13057" max="13057" width="4.625" style="60" customWidth="1"/>
    <col min="13058" max="13058" width="28.625" style="60" customWidth="1"/>
    <col min="13059" max="13059" width="14.125" style="60" customWidth="1"/>
    <col min="13060" max="13060" width="27.25" style="60" customWidth="1"/>
    <col min="13061" max="13061" width="8.25" style="60" customWidth="1"/>
    <col min="13062" max="13295" width="9" style="60" customWidth="1"/>
    <col min="13296" max="13312" width="9" style="60"/>
    <col min="13313" max="13313" width="4.625" style="60" customWidth="1"/>
    <col min="13314" max="13314" width="28.625" style="60" customWidth="1"/>
    <col min="13315" max="13315" width="14.125" style="60" customWidth="1"/>
    <col min="13316" max="13316" width="27.25" style="60" customWidth="1"/>
    <col min="13317" max="13317" width="8.25" style="60" customWidth="1"/>
    <col min="13318" max="13551" width="9" style="60" customWidth="1"/>
    <col min="13552" max="13568" width="9" style="60"/>
    <col min="13569" max="13569" width="4.625" style="60" customWidth="1"/>
    <col min="13570" max="13570" width="28.625" style="60" customWidth="1"/>
    <col min="13571" max="13571" width="14.125" style="60" customWidth="1"/>
    <col min="13572" max="13572" width="27.25" style="60" customWidth="1"/>
    <col min="13573" max="13573" width="8.25" style="60" customWidth="1"/>
    <col min="13574" max="13807" width="9" style="60" customWidth="1"/>
    <col min="13808" max="13824" width="9" style="60"/>
    <col min="13825" max="13825" width="4.625" style="60" customWidth="1"/>
    <col min="13826" max="13826" width="28.625" style="60" customWidth="1"/>
    <col min="13827" max="13827" width="14.125" style="60" customWidth="1"/>
    <col min="13828" max="13828" width="27.25" style="60" customWidth="1"/>
    <col min="13829" max="13829" width="8.25" style="60" customWidth="1"/>
    <col min="13830" max="14063" width="9" style="60" customWidth="1"/>
    <col min="14064" max="14080" width="9" style="60"/>
    <col min="14081" max="14081" width="4.625" style="60" customWidth="1"/>
    <col min="14082" max="14082" width="28.625" style="60" customWidth="1"/>
    <col min="14083" max="14083" width="14.125" style="60" customWidth="1"/>
    <col min="14084" max="14084" width="27.25" style="60" customWidth="1"/>
    <col min="14085" max="14085" width="8.25" style="60" customWidth="1"/>
    <col min="14086" max="14319" width="9" style="60" customWidth="1"/>
    <col min="14320" max="14336" width="9" style="60"/>
    <col min="14337" max="14337" width="4.625" style="60" customWidth="1"/>
    <col min="14338" max="14338" width="28.625" style="60" customWidth="1"/>
    <col min="14339" max="14339" width="14.125" style="60" customWidth="1"/>
    <col min="14340" max="14340" width="27.25" style="60" customWidth="1"/>
    <col min="14341" max="14341" width="8.25" style="60" customWidth="1"/>
    <col min="14342" max="14575" width="9" style="60" customWidth="1"/>
    <col min="14576" max="14592" width="9" style="60"/>
    <col min="14593" max="14593" width="4.625" style="60" customWidth="1"/>
    <col min="14594" max="14594" width="28.625" style="60" customWidth="1"/>
    <col min="14595" max="14595" width="14.125" style="60" customWidth="1"/>
    <col min="14596" max="14596" width="27.25" style="60" customWidth="1"/>
    <col min="14597" max="14597" width="8.25" style="60" customWidth="1"/>
    <col min="14598" max="14831" width="9" style="60" customWidth="1"/>
    <col min="14832" max="14848" width="9" style="60"/>
    <col min="14849" max="14849" width="4.625" style="60" customWidth="1"/>
    <col min="14850" max="14850" width="28.625" style="60" customWidth="1"/>
    <col min="14851" max="14851" width="14.125" style="60" customWidth="1"/>
    <col min="14852" max="14852" width="27.25" style="60" customWidth="1"/>
    <col min="14853" max="14853" width="8.25" style="60" customWidth="1"/>
    <col min="14854" max="15087" width="9" style="60" customWidth="1"/>
    <col min="15088" max="15104" width="9" style="60"/>
    <col min="15105" max="15105" width="4.625" style="60" customWidth="1"/>
    <col min="15106" max="15106" width="28.625" style="60" customWidth="1"/>
    <col min="15107" max="15107" width="14.125" style="60" customWidth="1"/>
    <col min="15108" max="15108" width="27.25" style="60" customWidth="1"/>
    <col min="15109" max="15109" width="8.25" style="60" customWidth="1"/>
    <col min="15110" max="15343" width="9" style="60" customWidth="1"/>
    <col min="15344" max="15360" width="9" style="60"/>
    <col min="15361" max="15361" width="4.625" style="60" customWidth="1"/>
    <col min="15362" max="15362" width="28.625" style="60" customWidth="1"/>
    <col min="15363" max="15363" width="14.125" style="60" customWidth="1"/>
    <col min="15364" max="15364" width="27.25" style="60" customWidth="1"/>
    <col min="15365" max="15365" width="8.25" style="60" customWidth="1"/>
    <col min="15366" max="15599" width="9" style="60" customWidth="1"/>
    <col min="15600" max="15616" width="9" style="60"/>
    <col min="15617" max="15617" width="4.625" style="60" customWidth="1"/>
    <col min="15618" max="15618" width="28.625" style="60" customWidth="1"/>
    <col min="15619" max="15619" width="14.125" style="60" customWidth="1"/>
    <col min="15620" max="15620" width="27.25" style="60" customWidth="1"/>
    <col min="15621" max="15621" width="8.25" style="60" customWidth="1"/>
    <col min="15622" max="15855" width="9" style="60" customWidth="1"/>
    <col min="15856" max="15872" width="9" style="60"/>
    <col min="15873" max="15873" width="4.625" style="60" customWidth="1"/>
    <col min="15874" max="15874" width="28.625" style="60" customWidth="1"/>
    <col min="15875" max="15875" width="14.125" style="60" customWidth="1"/>
    <col min="15876" max="15876" width="27.25" style="60" customWidth="1"/>
    <col min="15877" max="15877" width="8.25" style="60" customWidth="1"/>
    <col min="15878" max="16111" width="9" style="60" customWidth="1"/>
    <col min="16112" max="16128" width="9" style="60"/>
    <col min="16129" max="16129" width="4.625" style="60" customWidth="1"/>
    <col min="16130" max="16130" width="28.625" style="60" customWidth="1"/>
    <col min="16131" max="16131" width="14.125" style="60" customWidth="1"/>
    <col min="16132" max="16132" width="27.25" style="60" customWidth="1"/>
    <col min="16133" max="16133" width="8.25" style="60" customWidth="1"/>
    <col min="16134" max="16367" width="9" style="60" customWidth="1"/>
    <col min="16368" max="16384" width="9" style="60"/>
  </cols>
  <sheetData>
    <row r="1" spans="1:5" ht="30" customHeight="1">
      <c r="A1" s="104" t="s">
        <v>228</v>
      </c>
      <c r="B1" s="105"/>
      <c r="C1" s="105"/>
      <c r="D1" s="105"/>
      <c r="E1" s="106"/>
    </row>
    <row r="2" spans="1:5" ht="27">
      <c r="A2" s="61" t="s">
        <v>10</v>
      </c>
      <c r="B2" s="61" t="s">
        <v>207</v>
      </c>
      <c r="C2" s="61" t="s">
        <v>208</v>
      </c>
      <c r="D2" s="61" t="s">
        <v>209</v>
      </c>
      <c r="E2" s="61" t="s">
        <v>26</v>
      </c>
    </row>
    <row r="3" spans="1:5" ht="14.25">
      <c r="A3" s="61"/>
      <c r="B3" s="62" t="s">
        <v>210</v>
      </c>
      <c r="C3" s="61"/>
      <c r="D3" s="61"/>
      <c r="E3" s="61"/>
    </row>
    <row r="4" spans="1:5" ht="27">
      <c r="A4" s="61">
        <v>1</v>
      </c>
      <c r="B4" s="61" t="s">
        <v>211</v>
      </c>
      <c r="C4" s="61"/>
      <c r="D4" s="61" t="s">
        <v>212</v>
      </c>
      <c r="E4" s="61"/>
    </row>
    <row r="5" spans="1:5" ht="21.95" customHeight="1">
      <c r="A5" s="61"/>
      <c r="B5" s="61"/>
      <c r="C5" s="61"/>
      <c r="D5" s="61"/>
      <c r="E5" s="61"/>
    </row>
    <row r="6" spans="1:5" ht="14.25">
      <c r="A6" s="61"/>
      <c r="B6" s="62" t="s">
        <v>213</v>
      </c>
      <c r="C6" s="61"/>
      <c r="D6" s="61"/>
      <c r="E6" s="61"/>
    </row>
    <row r="7" spans="1:5">
      <c r="A7" s="61">
        <v>1</v>
      </c>
      <c r="B7" s="61" t="s">
        <v>214</v>
      </c>
      <c r="C7" s="61"/>
      <c r="D7" s="61" t="s">
        <v>215</v>
      </c>
      <c r="E7" s="61"/>
    </row>
    <row r="8" spans="1:5">
      <c r="A8" s="61">
        <v>2</v>
      </c>
      <c r="B8" s="61" t="s">
        <v>194</v>
      </c>
      <c r="C8" s="61"/>
      <c r="D8" s="61" t="s">
        <v>215</v>
      </c>
      <c r="E8" s="61"/>
    </row>
    <row r="9" spans="1:5" ht="24.95" customHeight="1">
      <c r="A9" s="61"/>
      <c r="B9" s="61"/>
      <c r="C9" s="61"/>
      <c r="D9" s="61"/>
      <c r="E9" s="61"/>
    </row>
    <row r="10" spans="1:5" ht="14.25">
      <c r="A10" s="61"/>
      <c r="B10" s="62" t="s">
        <v>216</v>
      </c>
      <c r="C10" s="61"/>
      <c r="D10" s="61"/>
      <c r="E10" s="61"/>
    </row>
    <row r="11" spans="1:5">
      <c r="A11" s="61">
        <v>1</v>
      </c>
      <c r="B11" s="61" t="s">
        <v>200</v>
      </c>
      <c r="C11" s="61"/>
      <c r="D11" s="61" t="s">
        <v>217</v>
      </c>
      <c r="E11" s="61"/>
    </row>
    <row r="12" spans="1:5" ht="14.25">
      <c r="A12" s="61"/>
      <c r="B12" s="62" t="s">
        <v>218</v>
      </c>
      <c r="C12" s="61"/>
      <c r="D12" s="61"/>
      <c r="E12" s="61"/>
    </row>
    <row r="13" spans="1:5" ht="24.95" customHeight="1">
      <c r="A13" s="61">
        <v>1</v>
      </c>
      <c r="B13" s="61" t="s">
        <v>219</v>
      </c>
      <c r="C13" s="61"/>
      <c r="D13" s="61" t="s">
        <v>220</v>
      </c>
      <c r="E13" s="61"/>
    </row>
    <row r="14" spans="1:5" ht="24.95" customHeight="1">
      <c r="A14" s="61">
        <v>2</v>
      </c>
      <c r="B14" s="61" t="s">
        <v>190</v>
      </c>
      <c r="C14" s="61"/>
      <c r="D14" s="61" t="s">
        <v>220</v>
      </c>
      <c r="E14" s="61"/>
    </row>
    <row r="15" spans="1:5">
      <c r="A15" s="61">
        <v>3</v>
      </c>
      <c r="B15" s="61" t="s">
        <v>206</v>
      </c>
      <c r="C15" s="61"/>
      <c r="D15" s="61" t="s">
        <v>221</v>
      </c>
      <c r="E15" s="61"/>
    </row>
    <row r="16" spans="1:5" ht="21" customHeight="1">
      <c r="A16" s="61"/>
      <c r="B16" s="61"/>
      <c r="C16" s="61"/>
      <c r="D16" s="61"/>
      <c r="E16" s="61"/>
    </row>
    <row r="17" spans="1:5" ht="14.25">
      <c r="A17" s="61"/>
      <c r="B17" s="62" t="s">
        <v>222</v>
      </c>
      <c r="C17" s="61"/>
      <c r="D17" s="61" t="s">
        <v>223</v>
      </c>
      <c r="E17" s="61"/>
    </row>
    <row r="18" spans="1:5" ht="14.25">
      <c r="A18" s="61"/>
      <c r="B18" s="62" t="s">
        <v>224</v>
      </c>
      <c r="C18" s="61"/>
      <c r="D18" s="61"/>
      <c r="E18" s="61"/>
    </row>
    <row r="19" spans="1:5">
      <c r="A19" s="61">
        <v>1</v>
      </c>
      <c r="B19" s="61" t="s">
        <v>171</v>
      </c>
      <c r="C19" s="61" t="s">
        <v>225</v>
      </c>
      <c r="D19" s="61" t="s">
        <v>226</v>
      </c>
      <c r="E19" s="61"/>
    </row>
    <row r="20" spans="1:5" ht="21" customHeight="1">
      <c r="A20" s="61">
        <v>2</v>
      </c>
      <c r="B20" s="61" t="s">
        <v>227</v>
      </c>
      <c r="C20" s="61"/>
      <c r="D20" s="61" t="s">
        <v>226</v>
      </c>
      <c r="E20" s="61"/>
    </row>
    <row r="21" spans="1:5">
      <c r="A21" s="61">
        <v>3</v>
      </c>
      <c r="B21" s="61" t="s">
        <v>202</v>
      </c>
      <c r="C21" s="61"/>
      <c r="D21" s="61" t="s">
        <v>220</v>
      </c>
      <c r="E21" s="61"/>
    </row>
    <row r="22" spans="1:5" ht="24.95" customHeight="1">
      <c r="A22" s="61"/>
      <c r="B22" s="61"/>
      <c r="C22" s="61"/>
      <c r="D22" s="61"/>
      <c r="E22" s="61"/>
    </row>
    <row r="23" spans="1:5" ht="24.95" customHeight="1">
      <c r="A23" s="61"/>
      <c r="B23" s="61"/>
      <c r="C23" s="61"/>
      <c r="D23" s="61"/>
      <c r="E23" s="61"/>
    </row>
    <row r="24" spans="1:5" ht="24.95" customHeight="1"/>
    <row r="25" spans="1:5" ht="24.95" customHeight="1"/>
    <row r="26" spans="1:5" ht="24.95" customHeight="1"/>
    <row r="27" spans="1:5" ht="24.95" customHeight="1"/>
    <row r="28" spans="1:5" ht="24.95" customHeight="1"/>
    <row r="29" spans="1:5" ht="24.95" customHeight="1"/>
    <row r="30" spans="1:5" ht="24.95" customHeight="1"/>
    <row r="31" spans="1:5" ht="24.95" customHeight="1"/>
    <row r="32" spans="1:5" ht="24.95" customHeight="1"/>
    <row r="33" spans="2:2" ht="24.95" customHeight="1"/>
    <row r="34" spans="2:2" ht="24.95" customHeight="1"/>
    <row r="35" spans="2:2" ht="24.95" customHeight="1"/>
    <row r="36" spans="2:2" ht="24.95" customHeight="1"/>
    <row r="37" spans="2:2" ht="24.95" customHeight="1"/>
    <row r="38" spans="2:2" ht="24.95" customHeight="1"/>
    <row r="39" spans="2:2" ht="24.95" customHeight="1"/>
    <row r="40" spans="2:2" ht="14.25">
      <c r="B40" s="18"/>
    </row>
    <row r="41" spans="2:2" ht="24.95" customHeight="1"/>
    <row r="42" spans="2:2" ht="24.95" customHeight="1"/>
    <row r="43" spans="2:2" ht="14.25">
      <c r="B43" s="18"/>
    </row>
    <row r="44" spans="2:2" ht="24.95" customHeight="1"/>
    <row r="45" spans="2:2" ht="24.95" customHeight="1"/>
    <row r="46" spans="2:2" ht="24.95" customHeight="1"/>
    <row r="47" spans="2:2" ht="24.95" customHeight="1"/>
    <row r="48" spans="2:2" ht="24.95" customHeight="1"/>
    <row r="49" ht="24" customHeight="1"/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封面</vt:lpstr>
      <vt:lpstr>汇总</vt:lpstr>
      <vt:lpstr>分部分项工程量清单汇总</vt:lpstr>
      <vt:lpstr>措施项目清单</vt:lpstr>
      <vt:lpstr>单价分析表</vt:lpstr>
      <vt:lpstr>材料品牌</vt:lpstr>
      <vt:lpstr>分部分项工程量清单汇总!Print_Titles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2021-09-10T01:19:24Z</dcterms:modified>
</cp:coreProperties>
</file>